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<sst xmlns="http://schemas.openxmlformats.org/spreadsheetml/2006/main" count="246" uniqueCount="117">
  <si>
    <t>dátum spracovania:</t>
  </si>
  <si>
    <t>Obstaráv.</t>
  </si>
  <si>
    <t>cena</t>
  </si>
  <si>
    <t>celkom</t>
  </si>
  <si>
    <t>Rozpočet</t>
  </si>
  <si>
    <t xml:space="preserve">Úprava </t>
  </si>
  <si>
    <t>rozpočtu</t>
  </si>
  <si>
    <t>Obstarávateľ (odvetvie - OvZP, iný)</t>
  </si>
  <si>
    <t>P.č.</t>
  </si>
  <si>
    <t xml:space="preserve">      Názov stavebnej akcie / HM</t>
  </si>
  <si>
    <t>Správa mesta</t>
  </si>
  <si>
    <t>€</t>
  </si>
  <si>
    <t>Školstvo</t>
  </si>
  <si>
    <t>Komunikácie, manažment</t>
  </si>
  <si>
    <t>Správa verejných priestranstiev</t>
  </si>
  <si>
    <t>Mesto Dunajská Streda</t>
  </si>
  <si>
    <t>Služby</t>
  </si>
  <si>
    <t>Program</t>
  </si>
  <si>
    <t>Preinvestované</t>
  </si>
  <si>
    <t>Rekonštrukcia a obnova miestnych komunikácií v Dunajskej Strede</t>
  </si>
  <si>
    <t>Poľná ulica</t>
  </si>
  <si>
    <t>Jantárová ulica</t>
  </si>
  <si>
    <t>Podzemná garáž nám. Á. Vámbéryho - Dunajská Streda</t>
  </si>
  <si>
    <t>Životné prostredie</t>
  </si>
  <si>
    <t>Výstavba parkovísk a spevnených plôch v Dunajskej Strede</t>
  </si>
  <si>
    <t>Výstavba prepojovacej komunikácie medzi Športovou ul. a Malodvorníckou c.</t>
  </si>
  <si>
    <t>Strana č.1</t>
  </si>
  <si>
    <t>Strana č.4</t>
  </si>
  <si>
    <t>Strana č.3</t>
  </si>
  <si>
    <t>Strana č.2</t>
  </si>
  <si>
    <t xml:space="preserve">Rekonštrukcia a obnova budovy MŠ </t>
  </si>
  <si>
    <t>Materská škola - Rybný trh</t>
  </si>
  <si>
    <t>Rekonštrukcia a obnova budovy ZŠ</t>
  </si>
  <si>
    <t>Základná škola Gy. Szabóa s VJM - Školská ul.</t>
  </si>
  <si>
    <t>Vysporiadanie vlastníctva - nákup pozemkov</t>
  </si>
  <si>
    <t>Pod prístupovej komunikácie k zbernému dvoru</t>
  </si>
  <si>
    <t>Pozemok parc č. 65/2 - Komenského ulica</t>
  </si>
  <si>
    <t>Nová Ves č. 2225 a 2226</t>
  </si>
  <si>
    <t>Ružový háj č. 1374 a 1376</t>
  </si>
  <si>
    <t>Zriadenie zberného dvora v Dunajskej Strede</t>
  </si>
  <si>
    <t>Výstavba chodníka - lokalita Adyho ulica</t>
  </si>
  <si>
    <t xml:space="preserve">Výstavba chodníkov </t>
  </si>
  <si>
    <t>Kapitálové výdavky spolu</t>
  </si>
  <si>
    <t>Výstavba okružnej križovatky Veľkoblahovská - Záhradnícka</t>
  </si>
  <si>
    <t>Rekonštrukcia budovy Perfects</t>
  </si>
  <si>
    <t>Výstavba detských ihrísk</t>
  </si>
  <si>
    <t>Nám. priateľstva č. 2166, 2168 a 2171</t>
  </si>
  <si>
    <t>Ružový háj č. 1370 a 1371</t>
  </si>
  <si>
    <t>Granty</t>
  </si>
  <si>
    <t>Výpočtová technika</t>
  </si>
  <si>
    <t>Rozšírenie verejného osvetlenia</t>
  </si>
  <si>
    <t>ul. gen. Svobodu</t>
  </si>
  <si>
    <t>Zariadenia pre seniorov</t>
  </si>
  <si>
    <t>Generel dopravy</t>
  </si>
  <si>
    <t>Rekonštrukcia a obnova chodníkov</t>
  </si>
  <si>
    <t>Malotejedská ulica</t>
  </si>
  <si>
    <t>Futbalový štadión DAC</t>
  </si>
  <si>
    <t>Municipal s.r.o.</t>
  </si>
  <si>
    <t>Námestie SNP pred blokom 192</t>
  </si>
  <si>
    <t>Smetanov háj pred blokom 291</t>
  </si>
  <si>
    <t>Smetanov háj pred blokom 289</t>
  </si>
  <si>
    <t>Radnične nám. pred blokom 373</t>
  </si>
  <si>
    <t>Ulica Generála Svobodu</t>
  </si>
  <si>
    <t>Ul. Kúpeľná</t>
  </si>
  <si>
    <t>Ul. L. Amadea</t>
  </si>
  <si>
    <t>Mlynská ul.</t>
  </si>
  <si>
    <t>Ul. Gombótášska</t>
  </si>
  <si>
    <t>Veľkoblahovská cesta 65-72</t>
  </si>
  <si>
    <t>Veľkoblahovská cesta 73-76</t>
  </si>
  <si>
    <t>Register investícií Mesta Dunajská Streda na rok 2014</t>
  </si>
  <si>
    <t>na rok 2014</t>
  </si>
  <si>
    <t>k 31.12.2013</t>
  </si>
  <si>
    <t>Komunitné centrum pre rómskú menšinu</t>
  </si>
  <si>
    <t>Kapitálové výdavky</t>
  </si>
  <si>
    <t>Základná škola Á. Vámbéryho s VJM</t>
  </si>
  <si>
    <t>Plán SHR</t>
  </si>
  <si>
    <t>Projekt OPIS</t>
  </si>
  <si>
    <t>Bezpečnosť</t>
  </si>
  <si>
    <t>Rozšírenie kamerového systému Mesta Dun. Streda</t>
  </si>
  <si>
    <t>Hviezdoslavova ul.</t>
  </si>
  <si>
    <t>Projekt BECEP</t>
  </si>
  <si>
    <t>Ul. Malotejedská - oprava krytu MK a chodníkov</t>
  </si>
  <si>
    <t>Ul. Jókaiho</t>
  </si>
  <si>
    <t>Ul. Športová</t>
  </si>
  <si>
    <t>Ul. I. Gyurcsóa</t>
  </si>
  <si>
    <t>Rybný trh 334</t>
  </si>
  <si>
    <t>Ružový háj 1376</t>
  </si>
  <si>
    <t>Radničné nám. 373</t>
  </si>
  <si>
    <t>Mlynská 306, 307, 308, 309</t>
  </si>
  <si>
    <t>Nám. priateľstva 2172</t>
  </si>
  <si>
    <t>Jilemnického 337, 338</t>
  </si>
  <si>
    <t>Jilemnického 201, 203, 233</t>
  </si>
  <si>
    <t>Prepojovací chodník Športová ul. - Poľná ul</t>
  </si>
  <si>
    <t>Nám. SNP 192, 193, 194</t>
  </si>
  <si>
    <t>Smetanov háj 291</t>
  </si>
  <si>
    <t>Zelená ulica</t>
  </si>
  <si>
    <t>Strana č.5</t>
  </si>
  <si>
    <t>Rekonštrukcia materských škôl</t>
  </si>
  <si>
    <t>Základná škola Z. Kodálya s VJM</t>
  </si>
  <si>
    <t>Klub dôchodcov</t>
  </si>
  <si>
    <t>Spoločný stavebný úrad</t>
  </si>
  <si>
    <t>Projektové dokumentácie</t>
  </si>
  <si>
    <t>Nová Ves č. 2218</t>
  </si>
  <si>
    <t>M.R.Štefánika</t>
  </si>
  <si>
    <t>Smetanov háj 289. 290</t>
  </si>
  <si>
    <t xml:space="preserve">Rekonštrukcia strechy </t>
  </si>
  <si>
    <t>Základná umelecká škola</t>
  </si>
  <si>
    <t>Zelená ulica - garáže</t>
  </si>
  <si>
    <t>Thermalpark - Kúpeľná</t>
  </si>
  <si>
    <t>Letištná, Horná</t>
  </si>
  <si>
    <t>Rekonštrukcia parkovísk v Dunajskej Strede</t>
  </si>
  <si>
    <t>Rekonštrukcia verejného osvetlenia</t>
  </si>
  <si>
    <t>Kúpeľná ulica</t>
  </si>
  <si>
    <t>Vyčistenie a revitalizácia vojenského cintorína Malé Blahovo</t>
  </si>
  <si>
    <t>Strana č.6</t>
  </si>
  <si>
    <t>Nákup pozemkov</t>
  </si>
  <si>
    <t>XI.2014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</si>
</sst>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[$-41B]mmmm\ yy;@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\+"/>
    <numFmt numFmtId="178" formatCode="\+####"/>
    <numFmt numFmtId="179" formatCode="#,##0.00;\-#,##0.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32" borderId="0" xfId="0" applyFill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23" xfId="0" applyFont="1" applyBorder="1" applyAlignment="1">
      <alignment/>
    </xf>
    <xf numFmtId="17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0" fillId="18" borderId="12" xfId="0" applyFont="1" applyFill="1" applyBorder="1" applyAlignment="1">
      <alignment/>
    </xf>
    <xf numFmtId="3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35" borderId="12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ill="1" applyBorder="1" applyAlignment="1">
      <alignment/>
    </xf>
    <xf numFmtId="3" fontId="0" fillId="0" borderId="20" xfId="0" applyNumberFormat="1" applyFill="1" applyBorder="1" applyAlignment="1">
      <alignment/>
    </xf>
    <xf numFmtId="3" fontId="7" fillId="0" borderId="20" xfId="0" applyNumberFormat="1" applyFont="1" applyBorder="1" applyAlignment="1" applyProtection="1">
      <alignment horizontal="right"/>
      <protection/>
    </xf>
    <xf numFmtId="3" fontId="7" fillId="0" borderId="10" xfId="0" applyNumberFormat="1" applyFont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0" fillId="0" borderId="2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18" borderId="14" xfId="0" applyFont="1" applyFill="1" applyBorder="1" applyAlignment="1">
      <alignment/>
    </xf>
    <xf numFmtId="3" fontId="0" fillId="18" borderId="18" xfId="0" applyNumberFormat="1" applyFill="1" applyBorder="1" applyAlignment="1">
      <alignment/>
    </xf>
    <xf numFmtId="0" fontId="0" fillId="18" borderId="1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3" fontId="2" fillId="34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3" fontId="0" fillId="18" borderId="1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3" fontId="7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32" borderId="0" xfId="0" applyFont="1" applyFill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8"/>
  <sheetViews>
    <sheetView tabSelected="1" zoomScalePageLayoutView="0" workbookViewId="0" topLeftCell="A181">
      <selection activeCell="J150" sqref="J150"/>
    </sheetView>
  </sheetViews>
  <sheetFormatPr defaultColWidth="9.140625" defaultRowHeight="12.75"/>
  <cols>
    <col min="1" max="4" width="4.421875" style="0" customWidth="1"/>
    <col min="5" max="5" width="21.140625" style="0" customWidth="1"/>
    <col min="8" max="8" width="24.8515625" style="0" customWidth="1"/>
    <col min="9" max="9" width="3.00390625" style="0" customWidth="1"/>
    <col min="10" max="10" width="10.28125" style="0" customWidth="1"/>
    <col min="11" max="11" width="10.8515625" style="0" customWidth="1"/>
    <col min="12" max="12" width="10.7109375" style="0" customWidth="1"/>
    <col min="13" max="13" width="15.57421875" style="0" customWidth="1"/>
  </cols>
  <sheetData>
    <row r="1" spans="1:30" s="23" customFormat="1" ht="20.25">
      <c r="A1" s="134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13" ht="12.75" customHeight="1">
      <c r="A2" s="1" t="s">
        <v>0</v>
      </c>
      <c r="E2" s="54" t="s">
        <v>116</v>
      </c>
      <c r="M2" s="56" t="s">
        <v>26</v>
      </c>
    </row>
    <row r="3" ht="13.5" customHeight="1"/>
    <row r="4" spans="1:13" ht="18.75" customHeight="1">
      <c r="A4" s="131" t="s">
        <v>17</v>
      </c>
      <c r="B4" s="132"/>
      <c r="C4" s="133"/>
      <c r="D4" s="31"/>
      <c r="E4" s="24" t="s">
        <v>9</v>
      </c>
      <c r="F4" s="7"/>
      <c r="J4" s="14" t="s">
        <v>1</v>
      </c>
      <c r="K4" s="8" t="s">
        <v>4</v>
      </c>
      <c r="L4" s="14" t="s">
        <v>5</v>
      </c>
      <c r="M4" s="9" t="s">
        <v>18</v>
      </c>
    </row>
    <row r="5" spans="1:13" ht="12.75">
      <c r="A5" s="2" t="s">
        <v>8</v>
      </c>
      <c r="B5" s="3"/>
      <c r="C5" s="3"/>
      <c r="D5" s="3"/>
      <c r="E5" s="4"/>
      <c r="F5" s="5" t="s">
        <v>7</v>
      </c>
      <c r="G5" s="6"/>
      <c r="H5" s="7"/>
      <c r="J5" s="15" t="s">
        <v>2</v>
      </c>
      <c r="K5" s="10" t="s">
        <v>70</v>
      </c>
      <c r="L5" s="15" t="s">
        <v>6</v>
      </c>
      <c r="M5" s="11" t="s">
        <v>71</v>
      </c>
    </row>
    <row r="6" spans="10:13" ht="12.75">
      <c r="J6" s="16" t="s">
        <v>3</v>
      </c>
      <c r="K6" s="13"/>
      <c r="L6" s="17"/>
      <c r="M6" s="13"/>
    </row>
    <row r="7" ht="12.75" customHeight="1"/>
    <row r="8" spans="1:13" ht="15.75">
      <c r="A8" s="34">
        <v>1</v>
      </c>
      <c r="B8" s="31"/>
      <c r="C8" s="34"/>
      <c r="D8" s="34"/>
      <c r="E8" s="30" t="s">
        <v>10</v>
      </c>
      <c r="F8" s="19"/>
      <c r="G8" s="19"/>
      <c r="H8" s="20"/>
      <c r="I8" s="60" t="s">
        <v>11</v>
      </c>
      <c r="J8" s="62">
        <f>SUM(J11,J14,J23,J20,J17)</f>
        <v>59422</v>
      </c>
      <c r="K8" s="62">
        <f>SUM(K11,K14,K23,K20,K17)</f>
        <v>59422</v>
      </c>
      <c r="L8" s="61"/>
      <c r="M8" s="62">
        <v>0</v>
      </c>
    </row>
    <row r="9" spans="5:13" ht="12.75">
      <c r="E9" s="21"/>
      <c r="F9" s="12"/>
      <c r="G9" s="12"/>
      <c r="H9" s="22"/>
      <c r="I9" s="28"/>
      <c r="J9" s="29"/>
      <c r="K9" s="29"/>
      <c r="L9" s="29"/>
      <c r="M9" s="29"/>
    </row>
    <row r="10" ht="12.75" customHeight="1"/>
    <row r="11" spans="1:13" ht="12.75">
      <c r="A11" s="4"/>
      <c r="B11" s="47">
        <v>1</v>
      </c>
      <c r="C11" s="44">
        <v>1</v>
      </c>
      <c r="D11" s="43">
        <v>6</v>
      </c>
      <c r="E11" s="32" t="s">
        <v>53</v>
      </c>
      <c r="F11" s="19"/>
      <c r="G11" s="19"/>
      <c r="H11" s="20"/>
      <c r="I11" s="57" t="s">
        <v>11</v>
      </c>
      <c r="J11" s="58">
        <v>25000</v>
      </c>
      <c r="K11" s="58">
        <v>25000</v>
      </c>
      <c r="L11" s="59"/>
      <c r="M11" s="58">
        <v>0</v>
      </c>
    </row>
    <row r="12" spans="5:13" ht="12.75">
      <c r="E12" s="21"/>
      <c r="F12" s="12"/>
      <c r="G12" s="12"/>
      <c r="H12" s="22"/>
      <c r="I12" s="28"/>
      <c r="J12" s="29"/>
      <c r="K12" s="29"/>
      <c r="L12" s="29"/>
      <c r="M12" s="29"/>
    </row>
    <row r="13" spans="5:13" ht="12.75">
      <c r="E13" s="18"/>
      <c r="F13" s="18"/>
      <c r="G13" s="18"/>
      <c r="H13" s="18"/>
      <c r="I13" s="42"/>
      <c r="J13" s="42"/>
      <c r="K13" s="42"/>
      <c r="L13" s="42"/>
      <c r="M13" s="42"/>
    </row>
    <row r="14" spans="1:13" ht="12.75">
      <c r="A14" s="4"/>
      <c r="B14" s="47">
        <v>1</v>
      </c>
      <c r="C14" s="44">
        <v>1</v>
      </c>
      <c r="D14" s="43">
        <v>6</v>
      </c>
      <c r="E14" s="32" t="s">
        <v>75</v>
      </c>
      <c r="F14" s="19"/>
      <c r="G14" s="19"/>
      <c r="H14" s="20"/>
      <c r="I14" s="57" t="s">
        <v>11</v>
      </c>
      <c r="J14" s="58">
        <v>15000</v>
      </c>
      <c r="K14" s="58">
        <v>15000</v>
      </c>
      <c r="L14" s="59"/>
      <c r="M14" s="58">
        <v>0</v>
      </c>
    </row>
    <row r="15" spans="5:13" ht="12.75">
      <c r="E15" s="21"/>
      <c r="F15" s="12"/>
      <c r="G15" s="12"/>
      <c r="H15" s="22"/>
      <c r="I15" s="28"/>
      <c r="J15" s="29"/>
      <c r="K15" s="29"/>
      <c r="L15" s="29"/>
      <c r="M15" s="29"/>
    </row>
    <row r="16" spans="5:13" ht="12.75">
      <c r="E16" s="18"/>
      <c r="F16" s="18"/>
      <c r="G16" s="18"/>
      <c r="H16" s="18"/>
      <c r="I16" s="42"/>
      <c r="J16" s="42"/>
      <c r="K16" s="42"/>
      <c r="L16" s="42"/>
      <c r="M16" s="42"/>
    </row>
    <row r="17" spans="1:13" ht="12.75">
      <c r="A17" s="4"/>
      <c r="B17" s="47">
        <v>1</v>
      </c>
      <c r="C17" s="44">
        <v>1</v>
      </c>
      <c r="D17" s="43">
        <v>6</v>
      </c>
      <c r="E17" s="32" t="s">
        <v>115</v>
      </c>
      <c r="F17" s="19"/>
      <c r="G17" s="19"/>
      <c r="H17" s="20"/>
      <c r="I17" s="57" t="s">
        <v>11</v>
      </c>
      <c r="J17" s="58">
        <v>9222</v>
      </c>
      <c r="K17" s="58">
        <v>9222</v>
      </c>
      <c r="L17" s="59"/>
      <c r="M17" s="58">
        <v>0</v>
      </c>
    </row>
    <row r="18" spans="5:13" ht="12.75">
      <c r="E18" s="21"/>
      <c r="F18" s="12"/>
      <c r="G18" s="12"/>
      <c r="H18" s="22"/>
      <c r="I18" s="28"/>
      <c r="J18" s="29"/>
      <c r="K18" s="29"/>
      <c r="L18" s="29"/>
      <c r="M18" s="29"/>
    </row>
    <row r="19" spans="5:13" ht="12.75">
      <c r="E19" s="18"/>
      <c r="F19" s="18"/>
      <c r="G19" s="18"/>
      <c r="H19" s="18"/>
      <c r="I19" s="42"/>
      <c r="J19" s="42"/>
      <c r="K19" s="42"/>
      <c r="L19" s="42"/>
      <c r="M19" s="42"/>
    </row>
    <row r="20" spans="1:13" ht="12.75">
      <c r="A20" s="4"/>
      <c r="B20" s="47">
        <v>1</v>
      </c>
      <c r="C20" s="44">
        <v>1</v>
      </c>
      <c r="D20" s="43">
        <v>7</v>
      </c>
      <c r="E20" s="32" t="s">
        <v>101</v>
      </c>
      <c r="F20" s="19"/>
      <c r="G20" s="19"/>
      <c r="H20" s="20"/>
      <c r="I20" s="57" t="s">
        <v>11</v>
      </c>
      <c r="J20" s="58">
        <v>9400</v>
      </c>
      <c r="K20" s="58">
        <v>9400</v>
      </c>
      <c r="L20" s="59"/>
      <c r="M20" s="58">
        <v>0</v>
      </c>
    </row>
    <row r="21" spans="5:13" ht="12.75">
      <c r="E21" s="21"/>
      <c r="F21" s="12"/>
      <c r="G21" s="12"/>
      <c r="H21" s="22"/>
      <c r="I21" s="28"/>
      <c r="J21" s="29"/>
      <c r="K21" s="29"/>
      <c r="L21" s="29"/>
      <c r="M21" s="29"/>
    </row>
    <row r="22" spans="5:13" ht="12.75">
      <c r="E22" s="18"/>
      <c r="F22" s="18"/>
      <c r="G22" s="18"/>
      <c r="H22" s="18"/>
      <c r="I22" s="42"/>
      <c r="J22" s="42"/>
      <c r="K22" s="42"/>
      <c r="L22" s="42"/>
      <c r="M22" s="42"/>
    </row>
    <row r="23" spans="1:13" ht="12.75">
      <c r="A23" s="4"/>
      <c r="B23" s="47">
        <v>1</v>
      </c>
      <c r="C23" s="44">
        <v>2</v>
      </c>
      <c r="D23" s="43">
        <v>6</v>
      </c>
      <c r="E23" s="32" t="s">
        <v>100</v>
      </c>
      <c r="F23" s="19"/>
      <c r="G23" s="19"/>
      <c r="H23" s="20"/>
      <c r="I23" s="57" t="s">
        <v>11</v>
      </c>
      <c r="J23" s="58">
        <v>800</v>
      </c>
      <c r="K23" s="58">
        <v>800</v>
      </c>
      <c r="L23" s="59"/>
      <c r="M23" s="58">
        <v>0</v>
      </c>
    </row>
    <row r="24" spans="5:13" ht="12.75">
      <c r="E24" s="21" t="s">
        <v>73</v>
      </c>
      <c r="F24" s="12"/>
      <c r="G24" s="12"/>
      <c r="H24" s="22"/>
      <c r="I24" s="28"/>
      <c r="J24" s="29"/>
      <c r="K24" s="29"/>
      <c r="L24" s="29"/>
      <c r="M24" s="29"/>
    </row>
    <row r="25" spans="5:13" ht="12.75">
      <c r="E25" s="18"/>
      <c r="F25" s="18"/>
      <c r="G25" s="18"/>
      <c r="H25" s="18"/>
      <c r="I25" s="42"/>
      <c r="J25" s="52"/>
      <c r="K25" s="52"/>
      <c r="L25" s="42"/>
      <c r="M25" s="42"/>
    </row>
    <row r="26" spans="1:13" ht="15.75">
      <c r="A26" s="34">
        <v>2</v>
      </c>
      <c r="B26" s="31"/>
      <c r="C26" s="34"/>
      <c r="D26" s="34"/>
      <c r="E26" s="30" t="s">
        <v>12</v>
      </c>
      <c r="F26" s="19"/>
      <c r="G26" s="19"/>
      <c r="H26" s="20"/>
      <c r="I26" s="60" t="s">
        <v>11</v>
      </c>
      <c r="J26" s="62">
        <f>SUM(J29,J32,J47,J38+J35)</f>
        <v>2251883</v>
      </c>
      <c r="K26" s="62">
        <f>SUM(K29,K32,K47,K38,K35)</f>
        <v>438261</v>
      </c>
      <c r="L26" s="63"/>
      <c r="M26" s="62">
        <f>SUM(M29,M32)</f>
        <v>19566</v>
      </c>
    </row>
    <row r="27" spans="5:13" ht="12.75">
      <c r="E27" s="21"/>
      <c r="F27" s="12"/>
      <c r="G27" s="12"/>
      <c r="H27" s="22"/>
      <c r="I27" s="28"/>
      <c r="J27" s="29"/>
      <c r="K27" s="29"/>
      <c r="L27" s="29"/>
      <c r="M27" s="29"/>
    </row>
    <row r="28" spans="5:13" ht="12.75">
      <c r="E28" s="18"/>
      <c r="F28" s="18"/>
      <c r="G28" s="18"/>
      <c r="H28" s="18"/>
      <c r="I28" s="42"/>
      <c r="J28" s="42"/>
      <c r="K28" s="42"/>
      <c r="L28" s="42"/>
      <c r="M28" s="42"/>
    </row>
    <row r="29" spans="1:13" ht="12.75">
      <c r="A29" s="4"/>
      <c r="B29" s="47">
        <v>2</v>
      </c>
      <c r="C29" s="48">
        <v>3</v>
      </c>
      <c r="D29" s="45">
        <v>7</v>
      </c>
      <c r="E29" s="32" t="s">
        <v>30</v>
      </c>
      <c r="F29" s="19"/>
      <c r="G29" s="19"/>
      <c r="H29" s="20"/>
      <c r="I29" s="57" t="s">
        <v>11</v>
      </c>
      <c r="J29" s="58">
        <v>516233</v>
      </c>
      <c r="K29" s="58">
        <v>0</v>
      </c>
      <c r="L29" s="59"/>
      <c r="M29" s="58">
        <v>4094</v>
      </c>
    </row>
    <row r="30" spans="2:13" ht="12.75">
      <c r="B30" s="35"/>
      <c r="C30" s="35"/>
      <c r="D30" s="35"/>
      <c r="E30" s="33" t="s">
        <v>31</v>
      </c>
      <c r="F30" s="12"/>
      <c r="G30" s="12"/>
      <c r="H30" s="22"/>
      <c r="I30" s="28"/>
      <c r="J30" s="29"/>
      <c r="K30" s="29"/>
      <c r="L30" s="29"/>
      <c r="M30" s="29"/>
    </row>
    <row r="31" spans="2:4" ht="12.75">
      <c r="B31" s="35"/>
      <c r="C31" s="35"/>
      <c r="D31" s="35"/>
    </row>
    <row r="32" spans="1:14" ht="12.75">
      <c r="A32" s="4"/>
      <c r="B32" s="47">
        <v>2</v>
      </c>
      <c r="C32" s="48">
        <v>10</v>
      </c>
      <c r="D32" s="45">
        <v>4</v>
      </c>
      <c r="E32" s="32" t="s">
        <v>32</v>
      </c>
      <c r="F32" s="19"/>
      <c r="G32" s="19"/>
      <c r="H32" s="20"/>
      <c r="I32" s="57" t="s">
        <v>11</v>
      </c>
      <c r="J32" s="58">
        <v>1556790</v>
      </c>
      <c r="K32" s="58">
        <v>259401</v>
      </c>
      <c r="L32" s="59"/>
      <c r="M32" s="58">
        <v>15472</v>
      </c>
      <c r="N32" s="51"/>
    </row>
    <row r="33" spans="2:13" ht="12.75">
      <c r="B33" s="35"/>
      <c r="C33" s="35"/>
      <c r="D33" s="35"/>
      <c r="E33" s="33" t="s">
        <v>33</v>
      </c>
      <c r="F33" s="12"/>
      <c r="G33" s="12"/>
      <c r="H33" s="22"/>
      <c r="I33" s="28"/>
      <c r="J33" s="29"/>
      <c r="K33" s="29"/>
      <c r="L33" s="29"/>
      <c r="M33" s="29"/>
    </row>
    <row r="34" spans="2:13" ht="12.75">
      <c r="B34" s="35"/>
      <c r="C34" s="35"/>
      <c r="D34" s="35"/>
      <c r="E34" s="38"/>
      <c r="F34" s="18"/>
      <c r="G34" s="18"/>
      <c r="H34" s="18"/>
      <c r="I34" s="42"/>
      <c r="J34" s="42"/>
      <c r="K34" s="42"/>
      <c r="L34" s="42"/>
      <c r="M34" s="42"/>
    </row>
    <row r="35" spans="1:14" ht="12.75">
      <c r="A35" s="4"/>
      <c r="B35" s="47">
        <v>2</v>
      </c>
      <c r="C35" s="48">
        <v>11</v>
      </c>
      <c r="D35" s="45">
        <v>3</v>
      </c>
      <c r="E35" s="103" t="s">
        <v>105</v>
      </c>
      <c r="F35" s="19"/>
      <c r="G35" s="19"/>
      <c r="H35" s="20"/>
      <c r="I35" s="57" t="s">
        <v>11</v>
      </c>
      <c r="J35" s="58">
        <v>63100</v>
      </c>
      <c r="K35" s="58">
        <v>63100</v>
      </c>
      <c r="L35" s="59"/>
      <c r="M35" s="58">
        <v>0</v>
      </c>
      <c r="N35" s="52"/>
    </row>
    <row r="36" spans="2:13" ht="12.75">
      <c r="B36" s="35"/>
      <c r="C36" s="35"/>
      <c r="D36" s="35"/>
      <c r="E36" s="77" t="s">
        <v>106</v>
      </c>
      <c r="F36" s="12"/>
      <c r="G36" s="12"/>
      <c r="H36" s="22"/>
      <c r="I36" s="28"/>
      <c r="J36" s="29"/>
      <c r="K36" s="29"/>
      <c r="L36" s="29"/>
      <c r="M36" s="29"/>
    </row>
    <row r="37" spans="2:13" ht="12.75">
      <c r="B37" s="35"/>
      <c r="C37" s="35"/>
      <c r="D37" s="35"/>
      <c r="E37" s="38"/>
      <c r="F37" s="18"/>
      <c r="G37" s="18"/>
      <c r="H37" s="18"/>
      <c r="I37" s="42"/>
      <c r="J37" s="42"/>
      <c r="K37" s="42"/>
      <c r="L37" s="42"/>
      <c r="M37" s="42"/>
    </row>
    <row r="38" spans="1:13" ht="12.75">
      <c r="A38" s="4"/>
      <c r="B38" s="47">
        <v>2</v>
      </c>
      <c r="C38" s="48">
        <v>15</v>
      </c>
      <c r="D38" s="45">
        <v>4</v>
      </c>
      <c r="E38" s="32" t="s">
        <v>73</v>
      </c>
      <c r="F38" s="19"/>
      <c r="G38" s="19"/>
      <c r="H38" s="20"/>
      <c r="I38" s="57" t="s">
        <v>11</v>
      </c>
      <c r="J38" s="58">
        <v>95760</v>
      </c>
      <c r="K38" s="58">
        <v>95760</v>
      </c>
      <c r="L38" s="59"/>
      <c r="M38" s="58">
        <v>0</v>
      </c>
    </row>
    <row r="39" spans="2:13" ht="12.75">
      <c r="B39" s="35"/>
      <c r="C39" s="35"/>
      <c r="D39" s="35"/>
      <c r="E39" s="33" t="s">
        <v>98</v>
      </c>
      <c r="F39" s="12"/>
      <c r="G39" s="12"/>
      <c r="H39" s="22"/>
      <c r="I39" s="28"/>
      <c r="J39" s="29"/>
      <c r="K39" s="29"/>
      <c r="L39" s="29"/>
      <c r="M39" s="29"/>
    </row>
    <row r="40" spans="1:13" ht="20.25">
      <c r="A40" s="134" t="s">
        <v>69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  <row r="41" spans="1:13" ht="12.75">
      <c r="A41" s="1" t="s">
        <v>0</v>
      </c>
      <c r="E41" s="54" t="s">
        <v>116</v>
      </c>
      <c r="M41" s="56" t="s">
        <v>29</v>
      </c>
    </row>
    <row r="43" spans="1:13" ht="15.75">
      <c r="A43" s="131" t="s">
        <v>17</v>
      </c>
      <c r="B43" s="132"/>
      <c r="C43" s="133"/>
      <c r="D43" s="6"/>
      <c r="E43" s="25" t="s">
        <v>9</v>
      </c>
      <c r="F43" s="7"/>
      <c r="J43" s="14" t="s">
        <v>1</v>
      </c>
      <c r="K43" s="8" t="s">
        <v>4</v>
      </c>
      <c r="L43" s="14" t="s">
        <v>5</v>
      </c>
      <c r="M43" s="9" t="s">
        <v>18</v>
      </c>
    </row>
    <row r="44" spans="1:13" ht="12.75">
      <c r="A44" s="2" t="s">
        <v>8</v>
      </c>
      <c r="B44" s="3"/>
      <c r="C44" s="3"/>
      <c r="D44" s="3"/>
      <c r="E44" s="4"/>
      <c r="F44" s="5" t="s">
        <v>7</v>
      </c>
      <c r="G44" s="6"/>
      <c r="H44" s="7"/>
      <c r="J44" s="15" t="s">
        <v>2</v>
      </c>
      <c r="K44" s="10" t="s">
        <v>70</v>
      </c>
      <c r="L44" s="15" t="s">
        <v>6</v>
      </c>
      <c r="M44" s="11" t="s">
        <v>71</v>
      </c>
    </row>
    <row r="45" spans="1:13" ht="12.75">
      <c r="A45" s="109"/>
      <c r="B45" s="40"/>
      <c r="C45" s="40"/>
      <c r="D45" s="40"/>
      <c r="E45" s="18"/>
      <c r="F45" s="40"/>
      <c r="G45" s="18"/>
      <c r="H45" s="18"/>
      <c r="J45" s="16" t="s">
        <v>3</v>
      </c>
      <c r="K45" s="110"/>
      <c r="L45" s="16"/>
      <c r="M45" s="111"/>
    </row>
    <row r="46" spans="1:13" ht="12.75">
      <c r="A46" s="109"/>
      <c r="B46" s="40"/>
      <c r="C46" s="40"/>
      <c r="D46" s="40"/>
      <c r="E46" s="18"/>
      <c r="F46" s="40"/>
      <c r="G46" s="18"/>
      <c r="H46" s="18"/>
      <c r="J46" s="40"/>
      <c r="K46" s="10"/>
      <c r="L46" s="40"/>
      <c r="M46" s="11"/>
    </row>
    <row r="47" spans="1:13" ht="12.75">
      <c r="A47" s="4"/>
      <c r="B47" s="47">
        <v>2</v>
      </c>
      <c r="C47" s="48">
        <v>16</v>
      </c>
      <c r="D47" s="45">
        <v>4</v>
      </c>
      <c r="E47" s="32" t="s">
        <v>73</v>
      </c>
      <c r="F47" s="19"/>
      <c r="G47" s="19"/>
      <c r="H47" s="20"/>
      <c r="I47" s="57" t="s">
        <v>11</v>
      </c>
      <c r="J47" s="58">
        <v>20000</v>
      </c>
      <c r="K47" s="58">
        <v>20000</v>
      </c>
      <c r="L47" s="59"/>
      <c r="M47" s="58">
        <v>0</v>
      </c>
    </row>
    <row r="48" spans="2:13" ht="12.75">
      <c r="B48" s="35"/>
      <c r="C48" s="35"/>
      <c r="D48" s="35"/>
      <c r="E48" s="33" t="s">
        <v>74</v>
      </c>
      <c r="F48" s="12"/>
      <c r="G48" s="12"/>
      <c r="H48" s="22"/>
      <c r="I48" s="28"/>
      <c r="J48" s="29"/>
      <c r="K48" s="29"/>
      <c r="L48" s="29"/>
      <c r="M48" s="29"/>
    </row>
    <row r="49" spans="1:13" ht="12.75">
      <c r="A49" s="109"/>
      <c r="B49" s="40"/>
      <c r="C49" s="40"/>
      <c r="D49" s="40"/>
      <c r="E49" s="18"/>
      <c r="F49" s="40"/>
      <c r="G49" s="18"/>
      <c r="H49" s="18"/>
      <c r="J49" s="40"/>
      <c r="K49" s="10"/>
      <c r="L49" s="40"/>
      <c r="M49" s="11"/>
    </row>
    <row r="50" spans="1:13" ht="15.75">
      <c r="A50" s="65">
        <v>4</v>
      </c>
      <c r="B50" s="6"/>
      <c r="C50" s="4"/>
      <c r="D50" s="4"/>
      <c r="E50" s="30" t="s">
        <v>13</v>
      </c>
      <c r="F50" s="19"/>
      <c r="G50" s="19"/>
      <c r="H50" s="20"/>
      <c r="I50" s="60" t="s">
        <v>11</v>
      </c>
      <c r="J50" s="62">
        <f>SUM(J53,J56)</f>
        <v>977851</v>
      </c>
      <c r="K50" s="62">
        <f>SUM(K53,K56)</f>
        <v>495000</v>
      </c>
      <c r="L50" s="63"/>
      <c r="M50" s="62">
        <v>0</v>
      </c>
    </row>
    <row r="51" spans="5:13" ht="12.75">
      <c r="E51" s="21"/>
      <c r="F51" s="12"/>
      <c r="G51" s="12"/>
      <c r="H51" s="22"/>
      <c r="I51" s="27"/>
      <c r="J51" s="27"/>
      <c r="K51" s="27"/>
      <c r="L51" s="27"/>
      <c r="M51" s="27"/>
    </row>
    <row r="52" spans="1:13" ht="12.75">
      <c r="A52" s="109"/>
      <c r="B52" s="40"/>
      <c r="C52" s="40"/>
      <c r="D52" s="40"/>
      <c r="E52" s="18"/>
      <c r="F52" s="40"/>
      <c r="G52" s="18"/>
      <c r="H52" s="18"/>
      <c r="J52" s="40"/>
      <c r="K52" s="10"/>
      <c r="L52" s="40"/>
      <c r="M52" s="11"/>
    </row>
    <row r="53" spans="1:13" ht="12.75">
      <c r="A53" s="2"/>
      <c r="B53" s="48">
        <v>4</v>
      </c>
      <c r="C53" s="48">
        <v>1</v>
      </c>
      <c r="D53" s="45">
        <v>3</v>
      </c>
      <c r="E53" s="32" t="s">
        <v>49</v>
      </c>
      <c r="F53" s="19"/>
      <c r="G53" s="19"/>
      <c r="H53" s="20"/>
      <c r="I53" s="88" t="s">
        <v>11</v>
      </c>
      <c r="J53" s="89">
        <v>20000</v>
      </c>
      <c r="K53" s="89">
        <v>20000</v>
      </c>
      <c r="L53" s="90"/>
      <c r="M53" s="89">
        <v>0</v>
      </c>
    </row>
    <row r="54" spans="1:13" ht="12.75">
      <c r="A54" s="109"/>
      <c r="B54" s="86"/>
      <c r="C54" s="86"/>
      <c r="D54" s="87"/>
      <c r="E54" s="66"/>
      <c r="F54" s="79"/>
      <c r="G54" s="79"/>
      <c r="H54" s="28"/>
      <c r="I54" s="92"/>
      <c r="J54" s="50"/>
      <c r="K54" s="50"/>
      <c r="L54" s="29"/>
      <c r="M54" s="50"/>
    </row>
    <row r="55" spans="1:13" ht="12.75">
      <c r="A55" s="109"/>
      <c r="B55" s="86"/>
      <c r="C55" s="86"/>
      <c r="D55" s="87"/>
      <c r="E55" s="76"/>
      <c r="F55" s="42"/>
      <c r="G55" s="42"/>
      <c r="H55" s="42"/>
      <c r="I55" s="76"/>
      <c r="J55" s="52"/>
      <c r="K55" s="52"/>
      <c r="L55" s="42"/>
      <c r="M55" s="52"/>
    </row>
    <row r="56" spans="1:13" ht="12.75">
      <c r="A56" s="2"/>
      <c r="B56" s="48">
        <v>4</v>
      </c>
      <c r="C56" s="48">
        <v>1</v>
      </c>
      <c r="D56" s="45">
        <v>3</v>
      </c>
      <c r="E56" s="32" t="s">
        <v>76</v>
      </c>
      <c r="F56" s="19"/>
      <c r="G56" s="19"/>
      <c r="H56" s="20"/>
      <c r="I56" s="88" t="s">
        <v>11</v>
      </c>
      <c r="J56" s="89">
        <v>957851</v>
      </c>
      <c r="K56" s="89">
        <v>475000</v>
      </c>
      <c r="L56" s="90"/>
      <c r="M56" s="89">
        <v>0</v>
      </c>
    </row>
    <row r="57" spans="1:13" ht="12.75">
      <c r="A57" s="109"/>
      <c r="B57" s="86"/>
      <c r="C57" s="86"/>
      <c r="D57" s="87"/>
      <c r="E57" s="66"/>
      <c r="F57" s="79"/>
      <c r="G57" s="79"/>
      <c r="H57" s="28"/>
      <c r="I57" s="92"/>
      <c r="J57" s="50"/>
      <c r="K57" s="50"/>
      <c r="L57" s="29"/>
      <c r="M57" s="50"/>
    </row>
    <row r="58" spans="1:13" ht="12.75">
      <c r="A58" s="109"/>
      <c r="B58" s="40"/>
      <c r="C58" s="40"/>
      <c r="D58" s="40"/>
      <c r="E58" s="18"/>
      <c r="F58" s="40"/>
      <c r="G58" s="18"/>
      <c r="H58" s="18"/>
      <c r="J58" s="40"/>
      <c r="K58" s="10"/>
      <c r="L58" s="40"/>
      <c r="M58" s="10"/>
    </row>
    <row r="59" spans="1:13" ht="15.75">
      <c r="A59" s="34">
        <v>5</v>
      </c>
      <c r="B59" s="36"/>
      <c r="C59" s="49"/>
      <c r="D59" s="49"/>
      <c r="E59" s="30" t="s">
        <v>16</v>
      </c>
      <c r="F59" s="19"/>
      <c r="G59" s="19"/>
      <c r="H59" s="20"/>
      <c r="I59" s="60" t="s">
        <v>11</v>
      </c>
      <c r="J59" s="62">
        <f>SUM(J65+J68,J62)</f>
        <v>1460720</v>
      </c>
      <c r="K59" s="62">
        <f>SUM(K65,K68,K62)</f>
        <v>107120</v>
      </c>
      <c r="L59" s="63"/>
      <c r="M59" s="62">
        <v>61679</v>
      </c>
    </row>
    <row r="60" spans="2:13" ht="12.75">
      <c r="B60" s="35"/>
      <c r="C60" s="35"/>
      <c r="D60" s="35"/>
      <c r="E60" s="21"/>
      <c r="F60" s="12"/>
      <c r="G60" s="12"/>
      <c r="H60" s="22"/>
      <c r="I60" s="26"/>
      <c r="J60" s="27"/>
      <c r="K60" s="27"/>
      <c r="L60" s="27"/>
      <c r="M60" s="27"/>
    </row>
    <row r="61" spans="2:13" ht="12.75">
      <c r="B61" s="35"/>
      <c r="C61" s="35"/>
      <c r="D61" s="35"/>
      <c r="E61" s="18"/>
      <c r="F61" s="18"/>
      <c r="G61" s="18"/>
      <c r="H61" s="18"/>
      <c r="I61" s="39"/>
      <c r="J61" s="39"/>
      <c r="K61" s="39"/>
      <c r="L61" s="39"/>
      <c r="M61" s="39"/>
    </row>
    <row r="62" spans="1:13" ht="12.75">
      <c r="A62" s="4"/>
      <c r="B62" s="47">
        <v>5</v>
      </c>
      <c r="C62" s="48">
        <v>3</v>
      </c>
      <c r="D62" s="46">
        <v>6</v>
      </c>
      <c r="E62" s="32" t="s">
        <v>99</v>
      </c>
      <c r="F62" s="19"/>
      <c r="G62" s="19"/>
      <c r="H62" s="20"/>
      <c r="I62" s="57" t="s">
        <v>11</v>
      </c>
      <c r="J62" s="58">
        <v>4320</v>
      </c>
      <c r="K62" s="58">
        <v>4320</v>
      </c>
      <c r="L62" s="59"/>
      <c r="M62" s="58">
        <v>0</v>
      </c>
    </row>
    <row r="63" spans="2:13" ht="12.75">
      <c r="B63" s="35"/>
      <c r="C63" s="35"/>
      <c r="D63" s="35"/>
      <c r="E63" s="33" t="s">
        <v>73</v>
      </c>
      <c r="F63" s="12"/>
      <c r="G63" s="12"/>
      <c r="H63" s="22"/>
      <c r="I63" s="26"/>
      <c r="J63" s="27"/>
      <c r="K63" s="27"/>
      <c r="L63" s="27"/>
      <c r="M63" s="27"/>
    </row>
    <row r="64" spans="2:13" ht="12.75">
      <c r="B64" s="35"/>
      <c r="C64" s="35"/>
      <c r="D64" s="35"/>
      <c r="E64" s="18"/>
      <c r="F64" s="18"/>
      <c r="G64" s="18"/>
      <c r="H64" s="18"/>
      <c r="I64" s="39"/>
      <c r="J64" s="39"/>
      <c r="K64" s="39"/>
      <c r="L64" s="39"/>
      <c r="M64" s="39"/>
    </row>
    <row r="65" spans="1:13" ht="12.75">
      <c r="A65" s="4"/>
      <c r="B65" s="47">
        <v>5</v>
      </c>
      <c r="C65" s="48">
        <v>5</v>
      </c>
      <c r="D65" s="46">
        <v>3</v>
      </c>
      <c r="E65" s="32" t="s">
        <v>52</v>
      </c>
      <c r="F65" s="19"/>
      <c r="G65" s="19"/>
      <c r="H65" s="20"/>
      <c r="I65" s="57" t="s">
        <v>11</v>
      </c>
      <c r="J65" s="58">
        <v>1425600</v>
      </c>
      <c r="K65" s="58">
        <v>102800</v>
      </c>
      <c r="L65" s="59"/>
      <c r="M65" s="58">
        <v>61679</v>
      </c>
    </row>
    <row r="66" spans="2:13" ht="12.75">
      <c r="B66" s="35"/>
      <c r="C66" s="35"/>
      <c r="D66" s="35"/>
      <c r="E66" s="33" t="s">
        <v>51</v>
      </c>
      <c r="F66" s="12"/>
      <c r="G66" s="12"/>
      <c r="H66" s="22"/>
      <c r="I66" s="26"/>
      <c r="J66" s="27"/>
      <c r="K66" s="27"/>
      <c r="L66" s="27"/>
      <c r="M66" s="27"/>
    </row>
    <row r="67" spans="10:13" ht="12.75">
      <c r="J67" s="40"/>
      <c r="K67" s="113"/>
      <c r="L67" s="18"/>
      <c r="M67" s="13"/>
    </row>
    <row r="68" spans="1:13" ht="12.75">
      <c r="A68" s="29"/>
      <c r="B68" s="100">
        <v>5</v>
      </c>
      <c r="C68" s="101">
        <v>6</v>
      </c>
      <c r="D68" s="102">
        <v>1</v>
      </c>
      <c r="E68" s="103" t="s">
        <v>72</v>
      </c>
      <c r="F68" s="104"/>
      <c r="G68" s="104"/>
      <c r="H68" s="105"/>
      <c r="I68" s="57" t="s">
        <v>11</v>
      </c>
      <c r="J68" s="58">
        <v>30800</v>
      </c>
      <c r="K68" s="58">
        <v>0</v>
      </c>
      <c r="L68" s="58"/>
      <c r="M68" s="59">
        <v>0</v>
      </c>
    </row>
    <row r="69" spans="1:13" ht="12.75">
      <c r="A69" s="51"/>
      <c r="B69" s="106"/>
      <c r="C69" s="106"/>
      <c r="D69" s="106"/>
      <c r="E69" s="77"/>
      <c r="F69" s="107"/>
      <c r="G69" s="107"/>
      <c r="H69" s="108"/>
      <c r="I69" s="28"/>
      <c r="J69" s="29"/>
      <c r="K69" s="29"/>
      <c r="L69" s="29"/>
      <c r="M69" s="4"/>
    </row>
    <row r="70" spans="2:12" ht="12.75">
      <c r="B70" s="35"/>
      <c r="C70" s="35"/>
      <c r="D70" s="35"/>
      <c r="E70" s="38"/>
      <c r="F70" s="18"/>
      <c r="G70" s="18"/>
      <c r="H70" s="18"/>
      <c r="I70" s="39"/>
      <c r="J70" s="39"/>
      <c r="K70" s="39"/>
      <c r="L70" s="39"/>
    </row>
    <row r="71" spans="1:13" ht="15.75">
      <c r="A71" s="34">
        <v>6</v>
      </c>
      <c r="B71" s="36"/>
      <c r="C71" s="49"/>
      <c r="D71" s="49"/>
      <c r="E71" s="30" t="s">
        <v>23</v>
      </c>
      <c r="F71" s="19"/>
      <c r="G71" s="19"/>
      <c r="H71" s="20"/>
      <c r="I71" s="60" t="s">
        <v>11</v>
      </c>
      <c r="J71" s="62">
        <f>SUM(J74,J77)</f>
        <v>1937120</v>
      </c>
      <c r="K71" s="116">
        <f>SUM(K74,K77)</f>
        <v>112098</v>
      </c>
      <c r="L71" s="63"/>
      <c r="M71" s="62">
        <v>53673</v>
      </c>
    </row>
    <row r="72" spans="2:13" ht="12.75">
      <c r="B72" s="35"/>
      <c r="C72" s="35"/>
      <c r="D72" s="35"/>
      <c r="E72" s="21"/>
      <c r="F72" s="12"/>
      <c r="G72" s="12"/>
      <c r="H72" s="22"/>
      <c r="I72" s="26"/>
      <c r="J72" s="27"/>
      <c r="K72" s="117"/>
      <c r="L72" s="27"/>
      <c r="M72" s="27"/>
    </row>
    <row r="73" spans="2:13" ht="12.75">
      <c r="B73" s="35"/>
      <c r="C73" s="35"/>
      <c r="D73" s="35"/>
      <c r="E73" s="18"/>
      <c r="F73" s="18"/>
      <c r="G73" s="18"/>
      <c r="H73" s="18"/>
      <c r="I73" s="39"/>
      <c r="J73" s="39"/>
      <c r="K73" s="118"/>
      <c r="L73" s="39"/>
      <c r="M73" s="39"/>
    </row>
    <row r="74" spans="1:13" ht="12.75">
      <c r="A74" s="4"/>
      <c r="B74" s="47">
        <v>6</v>
      </c>
      <c r="C74" s="48">
        <v>1</v>
      </c>
      <c r="D74" s="46">
        <v>4</v>
      </c>
      <c r="E74" s="32" t="s">
        <v>39</v>
      </c>
      <c r="F74" s="19"/>
      <c r="G74" s="19"/>
      <c r="H74" s="20"/>
      <c r="I74" s="57" t="s">
        <v>11</v>
      </c>
      <c r="J74" s="58">
        <v>1900000</v>
      </c>
      <c r="K74" s="119">
        <v>74978</v>
      </c>
      <c r="L74" s="59"/>
      <c r="M74" s="58">
        <v>53673</v>
      </c>
    </row>
    <row r="75" spans="2:13" ht="12.75">
      <c r="B75" s="35"/>
      <c r="C75" s="35"/>
      <c r="D75" s="35"/>
      <c r="E75" s="33"/>
      <c r="F75" s="12"/>
      <c r="G75" s="12"/>
      <c r="H75" s="22"/>
      <c r="I75" s="26"/>
      <c r="J75" s="27"/>
      <c r="K75" s="74"/>
      <c r="L75" s="27"/>
      <c r="M75" s="27"/>
    </row>
    <row r="76" spans="2:13" ht="12.75">
      <c r="B76" s="35"/>
      <c r="C76" s="35"/>
      <c r="D76" s="35"/>
      <c r="E76" s="38"/>
      <c r="F76" s="18"/>
      <c r="G76" s="18"/>
      <c r="H76" s="18"/>
      <c r="I76" s="39"/>
      <c r="J76" s="39"/>
      <c r="K76" s="112"/>
      <c r="L76" s="39"/>
      <c r="M76" s="39"/>
    </row>
    <row r="77" spans="1:13" ht="12.75">
      <c r="A77" s="4"/>
      <c r="B77" s="47">
        <v>6</v>
      </c>
      <c r="C77" s="48">
        <v>1</v>
      </c>
      <c r="D77" s="46">
        <v>6</v>
      </c>
      <c r="E77" s="32" t="s">
        <v>113</v>
      </c>
      <c r="F77" s="19"/>
      <c r="G77" s="19"/>
      <c r="H77" s="20"/>
      <c r="I77" s="57" t="s">
        <v>11</v>
      </c>
      <c r="J77" s="58">
        <v>37120</v>
      </c>
      <c r="K77" s="119">
        <v>37120</v>
      </c>
      <c r="L77" s="59"/>
      <c r="M77" s="58">
        <v>53673</v>
      </c>
    </row>
    <row r="78" spans="2:13" ht="12.75">
      <c r="B78" s="35"/>
      <c r="C78" s="35"/>
      <c r="D78" s="35"/>
      <c r="E78" s="33"/>
      <c r="F78" s="12"/>
      <c r="G78" s="12"/>
      <c r="H78" s="22"/>
      <c r="I78" s="26"/>
      <c r="J78" s="27"/>
      <c r="K78" s="74"/>
      <c r="L78" s="27"/>
      <c r="M78" s="27"/>
    </row>
    <row r="79" spans="1:13" ht="20.25">
      <c r="A79" s="134" t="s">
        <v>69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1:13" ht="12.75">
      <c r="A80" s="1" t="s">
        <v>0</v>
      </c>
      <c r="E80" s="54" t="s">
        <v>116</v>
      </c>
      <c r="M80" s="56" t="s">
        <v>28</v>
      </c>
    </row>
    <row r="82" spans="1:13" ht="15.75">
      <c r="A82" s="131" t="s">
        <v>17</v>
      </c>
      <c r="B82" s="132"/>
      <c r="C82" s="133"/>
      <c r="D82" s="6"/>
      <c r="E82" s="25" t="s">
        <v>9</v>
      </c>
      <c r="F82" s="7"/>
      <c r="J82" s="14" t="s">
        <v>1</v>
      </c>
      <c r="K82" s="8" t="s">
        <v>4</v>
      </c>
      <c r="L82" s="14" t="s">
        <v>5</v>
      </c>
      <c r="M82" s="9" t="s">
        <v>18</v>
      </c>
    </row>
    <row r="83" spans="1:13" ht="12.75">
      <c r="A83" s="2" t="s">
        <v>8</v>
      </c>
      <c r="B83" s="3"/>
      <c r="C83" s="3"/>
      <c r="D83" s="3"/>
      <c r="E83" s="4"/>
      <c r="F83" s="5" t="s">
        <v>7</v>
      </c>
      <c r="G83" s="6"/>
      <c r="H83" s="7"/>
      <c r="J83" s="15" t="s">
        <v>2</v>
      </c>
      <c r="K83" s="10" t="s">
        <v>70</v>
      </c>
      <c r="L83" s="15" t="s">
        <v>6</v>
      </c>
      <c r="M83" s="11" t="s">
        <v>71</v>
      </c>
    </row>
    <row r="84" spans="10:13" ht="12.75">
      <c r="J84" s="16" t="s">
        <v>3</v>
      </c>
      <c r="K84" s="13"/>
      <c r="L84" s="17"/>
      <c r="M84" s="13"/>
    </row>
    <row r="85" spans="10:13" ht="12.75">
      <c r="J85" s="40"/>
      <c r="K85" s="41"/>
      <c r="L85" s="18"/>
      <c r="M85" s="41"/>
    </row>
    <row r="86" spans="1:13" ht="15.75">
      <c r="A86" s="34">
        <v>7</v>
      </c>
      <c r="B86" s="31"/>
      <c r="C86" s="34"/>
      <c r="D86" s="34"/>
      <c r="E86" s="30" t="s">
        <v>77</v>
      </c>
      <c r="F86" s="19"/>
      <c r="G86" s="19"/>
      <c r="H86" s="20"/>
      <c r="I86" s="60" t="s">
        <v>11</v>
      </c>
      <c r="J86" s="62">
        <f>SUM(J89)</f>
        <v>137800</v>
      </c>
      <c r="K86" s="62">
        <f>SUM(K89)</f>
        <v>13880</v>
      </c>
      <c r="L86" s="63"/>
      <c r="M86" s="62">
        <v>71600</v>
      </c>
    </row>
    <row r="87" spans="5:13" ht="12.75">
      <c r="E87" s="21"/>
      <c r="F87" s="12"/>
      <c r="G87" s="12"/>
      <c r="H87" s="22"/>
      <c r="I87" s="26"/>
      <c r="J87" s="27"/>
      <c r="K87" s="27"/>
      <c r="L87" s="27"/>
      <c r="M87" s="27"/>
    </row>
    <row r="88" spans="10:13" ht="12.75">
      <c r="J88" s="40"/>
      <c r="K88" s="41"/>
      <c r="L88" s="18"/>
      <c r="M88" s="41"/>
    </row>
    <row r="89" spans="1:13" ht="12.75">
      <c r="A89" s="4"/>
      <c r="B89" s="47">
        <v>7</v>
      </c>
      <c r="C89" s="48">
        <v>1</v>
      </c>
      <c r="D89" s="46">
        <v>6</v>
      </c>
      <c r="E89" s="32" t="s">
        <v>78</v>
      </c>
      <c r="F89" s="19"/>
      <c r="G89" s="19"/>
      <c r="H89" s="20"/>
      <c r="I89" s="57" t="s">
        <v>11</v>
      </c>
      <c r="J89" s="58">
        <v>137800</v>
      </c>
      <c r="K89" s="58">
        <v>13880</v>
      </c>
      <c r="L89" s="59"/>
      <c r="M89" s="58">
        <v>71600</v>
      </c>
    </row>
    <row r="90" spans="5:13" ht="12.75">
      <c r="E90" s="33" t="s">
        <v>15</v>
      </c>
      <c r="F90" s="12"/>
      <c r="G90" s="12"/>
      <c r="H90" s="22"/>
      <c r="I90" s="26"/>
      <c r="J90" s="27"/>
      <c r="K90" s="27"/>
      <c r="L90" s="27"/>
      <c r="M90" s="27"/>
    </row>
    <row r="91" spans="10:16" ht="12.75">
      <c r="J91" s="40"/>
      <c r="K91" s="41"/>
      <c r="L91" s="18"/>
      <c r="M91" s="41"/>
      <c r="O91" s="52"/>
      <c r="P91" s="52"/>
    </row>
    <row r="92" spans="1:16" ht="15.75">
      <c r="A92" s="34">
        <v>8</v>
      </c>
      <c r="B92" s="31"/>
      <c r="C92" s="34"/>
      <c r="D92" s="34"/>
      <c r="E92" s="30" t="s">
        <v>14</v>
      </c>
      <c r="F92" s="37"/>
      <c r="G92" s="19"/>
      <c r="H92" s="20"/>
      <c r="I92" s="60" t="s">
        <v>11</v>
      </c>
      <c r="J92" s="62">
        <f>SUM(J95,J98,J101,J104,J128,J131,J147,J165,J168,J172,J175,J187,J190,J184,J154,J181)</f>
        <v>7290247</v>
      </c>
      <c r="K92" s="62">
        <f>SUM(K95,K98,K101,K104,K128,K147,K165,K168,K172,K175,K187,K190,K184,K131,K154,K181)</f>
        <v>1640643</v>
      </c>
      <c r="L92" s="63"/>
      <c r="M92" s="62">
        <f>SUM(M95,M98)</f>
        <v>51835</v>
      </c>
      <c r="O92" s="52"/>
      <c r="P92" s="52"/>
    </row>
    <row r="93" spans="5:16" ht="12.75">
      <c r="E93" s="21"/>
      <c r="F93" s="12"/>
      <c r="G93" s="12"/>
      <c r="H93" s="22"/>
      <c r="I93" s="26"/>
      <c r="J93" s="27"/>
      <c r="K93" s="27"/>
      <c r="L93" s="27"/>
      <c r="M93" s="27"/>
      <c r="O93" s="52"/>
      <c r="P93" s="52"/>
    </row>
    <row r="94" spans="10:16" ht="12.75">
      <c r="J94" s="40"/>
      <c r="K94" s="41"/>
      <c r="L94" s="18"/>
      <c r="M94" s="41"/>
      <c r="O94" s="52"/>
      <c r="P94" s="52"/>
    </row>
    <row r="95" spans="1:16" ht="12.75">
      <c r="A95" s="4"/>
      <c r="B95" s="47">
        <v>8</v>
      </c>
      <c r="C95" s="48">
        <v>1</v>
      </c>
      <c r="D95" s="46">
        <v>3</v>
      </c>
      <c r="E95" s="32" t="s">
        <v>22</v>
      </c>
      <c r="F95" s="19"/>
      <c r="G95" s="19"/>
      <c r="H95" s="20"/>
      <c r="I95" s="57" t="s">
        <v>11</v>
      </c>
      <c r="J95" s="58">
        <v>2868532</v>
      </c>
      <c r="K95" s="58">
        <v>0</v>
      </c>
      <c r="L95" s="59"/>
      <c r="M95" s="58">
        <v>46614</v>
      </c>
      <c r="O95" s="52"/>
      <c r="P95" s="52"/>
    </row>
    <row r="96" spans="2:16" ht="12.75">
      <c r="B96" s="35"/>
      <c r="C96" s="35"/>
      <c r="D96" s="35"/>
      <c r="E96" s="33" t="s">
        <v>15</v>
      </c>
      <c r="F96" s="12"/>
      <c r="G96" s="12"/>
      <c r="H96" s="22"/>
      <c r="I96" s="28"/>
      <c r="J96" s="29"/>
      <c r="K96" s="29"/>
      <c r="L96" s="29"/>
      <c r="M96" s="29"/>
      <c r="O96" s="52"/>
      <c r="P96" s="52"/>
    </row>
    <row r="97" spans="10:16" ht="12.75">
      <c r="J97" s="40"/>
      <c r="K97" s="41"/>
      <c r="L97" s="18"/>
      <c r="M97" s="41"/>
      <c r="O97" s="52"/>
      <c r="P97" s="52"/>
    </row>
    <row r="98" spans="1:16" ht="12.75">
      <c r="A98" s="4"/>
      <c r="B98" s="47">
        <v>8</v>
      </c>
      <c r="C98" s="48">
        <v>1</v>
      </c>
      <c r="D98" s="46">
        <v>3</v>
      </c>
      <c r="E98" s="55" t="s">
        <v>25</v>
      </c>
      <c r="F98" s="19"/>
      <c r="G98" s="19"/>
      <c r="H98" s="20"/>
      <c r="I98" s="57" t="s">
        <v>11</v>
      </c>
      <c r="J98" s="58">
        <v>419524</v>
      </c>
      <c r="K98" s="58">
        <v>0</v>
      </c>
      <c r="L98" s="59"/>
      <c r="M98" s="58">
        <v>5221</v>
      </c>
      <c r="O98" s="52"/>
      <c r="P98" s="52"/>
    </row>
    <row r="99" spans="2:16" ht="12.75">
      <c r="B99" s="35"/>
      <c r="C99" s="35"/>
      <c r="D99" s="35"/>
      <c r="E99" s="21" t="s">
        <v>15</v>
      </c>
      <c r="F99" s="12"/>
      <c r="G99" s="12"/>
      <c r="H99" s="22"/>
      <c r="I99" s="28"/>
      <c r="J99" s="29"/>
      <c r="K99" s="29"/>
      <c r="L99" s="29"/>
      <c r="M99" s="29"/>
      <c r="O99" s="52"/>
      <c r="P99" s="52"/>
    </row>
    <row r="100" spans="10:16" ht="12.75">
      <c r="J100" s="40"/>
      <c r="K100" s="41"/>
      <c r="L100" s="18"/>
      <c r="M100" s="41"/>
      <c r="O100" s="52"/>
      <c r="P100" s="52"/>
    </row>
    <row r="101" spans="1:16" ht="12.75">
      <c r="A101" s="4"/>
      <c r="B101" s="47">
        <v>8</v>
      </c>
      <c r="C101" s="48">
        <v>1</v>
      </c>
      <c r="D101" s="46">
        <v>3</v>
      </c>
      <c r="E101" s="55" t="s">
        <v>43</v>
      </c>
      <c r="F101" s="19"/>
      <c r="G101" s="19"/>
      <c r="H101" s="20"/>
      <c r="I101" s="57" t="s">
        <v>11</v>
      </c>
      <c r="J101" s="58">
        <v>285000</v>
      </c>
      <c r="K101" s="58">
        <v>0</v>
      </c>
      <c r="L101" s="59"/>
      <c r="M101" s="58">
        <v>0</v>
      </c>
      <c r="O101" s="52"/>
      <c r="P101" s="52"/>
    </row>
    <row r="102" spans="2:16" ht="12.75">
      <c r="B102" s="35"/>
      <c r="C102" s="35"/>
      <c r="D102" s="35"/>
      <c r="E102" s="21"/>
      <c r="F102" s="12"/>
      <c r="G102" s="12"/>
      <c r="H102" s="22"/>
      <c r="I102" s="28"/>
      <c r="J102" s="29"/>
      <c r="K102" s="29"/>
      <c r="L102" s="29"/>
      <c r="M102" s="29"/>
      <c r="O102" s="52"/>
      <c r="P102" s="52"/>
    </row>
    <row r="103" spans="10:16" ht="12.75">
      <c r="J103" s="40"/>
      <c r="K103" s="41"/>
      <c r="L103" s="18"/>
      <c r="M103" s="41"/>
      <c r="O103" s="52"/>
      <c r="P103" s="52"/>
    </row>
    <row r="104" spans="1:16" ht="12.75">
      <c r="A104" s="4"/>
      <c r="B104" s="47">
        <v>8</v>
      </c>
      <c r="C104" s="48">
        <v>1</v>
      </c>
      <c r="D104" s="46">
        <v>3</v>
      </c>
      <c r="E104" s="64" t="s">
        <v>19</v>
      </c>
      <c r="F104" s="6"/>
      <c r="G104" s="6"/>
      <c r="H104" s="7"/>
      <c r="I104" s="57" t="s">
        <v>11</v>
      </c>
      <c r="J104" s="58">
        <f>SUM(J105,J106,J107,J108,J109,J110,J111,J112,J113,J114,J115,J116,J117,J125,J126)</f>
        <v>1699005</v>
      </c>
      <c r="K104" s="58">
        <f>SUM(K105,K106,K107,K108,K109,K110,K111,K112,K113,K114,K115,K116,K117,K125,K126)</f>
        <v>730418</v>
      </c>
      <c r="L104" s="59"/>
      <c r="M104" s="58">
        <v>0</v>
      </c>
      <c r="O104" s="52"/>
      <c r="P104" s="52"/>
    </row>
    <row r="105" spans="2:16" ht="12.75">
      <c r="B105" s="35"/>
      <c r="C105" s="35"/>
      <c r="D105" s="35"/>
      <c r="E105" s="68" t="s">
        <v>58</v>
      </c>
      <c r="F105" s="12"/>
      <c r="G105" s="12"/>
      <c r="H105" s="22"/>
      <c r="I105" s="28"/>
      <c r="J105" s="81">
        <v>61581</v>
      </c>
      <c r="K105" s="81"/>
      <c r="L105" s="29"/>
      <c r="M105" s="29"/>
      <c r="O105" s="52"/>
      <c r="P105" s="52"/>
    </row>
    <row r="106" spans="2:16" ht="12.75">
      <c r="B106" s="35"/>
      <c r="C106" s="35"/>
      <c r="D106" s="35"/>
      <c r="E106" s="66" t="s">
        <v>59</v>
      </c>
      <c r="F106" s="6"/>
      <c r="G106" s="6"/>
      <c r="H106" s="7"/>
      <c r="I106" s="29"/>
      <c r="J106" s="82">
        <v>128726</v>
      </c>
      <c r="K106" s="82">
        <v>61715</v>
      </c>
      <c r="L106" s="29"/>
      <c r="M106" s="29"/>
      <c r="O106" s="52"/>
      <c r="P106" s="52"/>
    </row>
    <row r="107" spans="2:16" ht="12.75">
      <c r="B107" s="35"/>
      <c r="C107" s="35"/>
      <c r="D107" s="35"/>
      <c r="E107" s="68" t="s">
        <v>60</v>
      </c>
      <c r="F107" s="79"/>
      <c r="G107" s="79"/>
      <c r="H107" s="28"/>
      <c r="I107" s="29"/>
      <c r="J107" s="83">
        <v>41346</v>
      </c>
      <c r="K107" s="83">
        <v>33000</v>
      </c>
      <c r="L107" s="29"/>
      <c r="M107" s="29"/>
      <c r="N107" s="51"/>
      <c r="O107" s="52"/>
      <c r="P107" s="52"/>
    </row>
    <row r="108" spans="2:16" ht="12.75">
      <c r="B108" s="35"/>
      <c r="C108" s="35"/>
      <c r="D108" s="35"/>
      <c r="E108" s="66" t="s">
        <v>61</v>
      </c>
      <c r="F108" s="79"/>
      <c r="G108" s="79"/>
      <c r="H108" s="28"/>
      <c r="I108" s="29"/>
      <c r="J108" s="83">
        <v>54685</v>
      </c>
      <c r="K108" s="83"/>
      <c r="L108" s="29"/>
      <c r="M108" s="29"/>
      <c r="N108" s="51"/>
      <c r="O108" s="52"/>
      <c r="P108" s="52"/>
    </row>
    <row r="109" spans="2:16" ht="12.75">
      <c r="B109" s="35"/>
      <c r="C109" s="35"/>
      <c r="D109" s="35"/>
      <c r="E109" s="68" t="s">
        <v>20</v>
      </c>
      <c r="F109" s="79"/>
      <c r="G109" s="79"/>
      <c r="H109" s="28"/>
      <c r="I109" s="29"/>
      <c r="J109" s="83">
        <v>286854</v>
      </c>
      <c r="K109" s="83">
        <v>116557</v>
      </c>
      <c r="L109" s="29"/>
      <c r="M109" s="29"/>
      <c r="N109" s="51"/>
      <c r="O109" s="52"/>
      <c r="P109" s="52"/>
    </row>
    <row r="110" spans="2:16" ht="12.75">
      <c r="B110" s="35"/>
      <c r="C110" s="35"/>
      <c r="D110" s="35"/>
      <c r="E110" s="66" t="s">
        <v>62</v>
      </c>
      <c r="F110" s="79"/>
      <c r="G110" s="79"/>
      <c r="H110" s="28"/>
      <c r="I110" s="29"/>
      <c r="J110" s="83">
        <v>74710</v>
      </c>
      <c r="K110" s="83"/>
      <c r="L110" s="29"/>
      <c r="M110" s="29"/>
      <c r="N110" s="51"/>
      <c r="P110" s="52"/>
    </row>
    <row r="111" spans="2:16" ht="12.75">
      <c r="B111" s="35"/>
      <c r="C111" s="35"/>
      <c r="D111" s="35"/>
      <c r="E111" s="68" t="s">
        <v>79</v>
      </c>
      <c r="F111" s="79"/>
      <c r="G111" s="79"/>
      <c r="H111" s="28"/>
      <c r="I111" s="29"/>
      <c r="J111" s="83">
        <v>111023</v>
      </c>
      <c r="K111" s="83">
        <v>47036</v>
      </c>
      <c r="L111" s="29"/>
      <c r="M111" s="29"/>
      <c r="N111" s="51"/>
      <c r="P111" s="52"/>
    </row>
    <row r="112" spans="5:16" ht="12.75">
      <c r="E112" s="66" t="s">
        <v>81</v>
      </c>
      <c r="F112" s="79"/>
      <c r="G112" s="79"/>
      <c r="H112" s="28"/>
      <c r="I112" s="29"/>
      <c r="J112" s="83">
        <v>234117</v>
      </c>
      <c r="K112" s="83">
        <v>162964</v>
      </c>
      <c r="L112" s="29"/>
      <c r="M112" s="29"/>
      <c r="N112" s="51"/>
      <c r="P112" s="52"/>
    </row>
    <row r="113" spans="5:16" ht="12.75">
      <c r="E113" s="66" t="s">
        <v>63</v>
      </c>
      <c r="F113" s="79"/>
      <c r="G113" s="79"/>
      <c r="H113" s="28"/>
      <c r="I113" s="29"/>
      <c r="J113" s="83">
        <v>225925</v>
      </c>
      <c r="K113" s="83">
        <v>115866</v>
      </c>
      <c r="L113" s="29"/>
      <c r="M113" s="29"/>
      <c r="N113" s="51"/>
      <c r="P113" s="52"/>
    </row>
    <row r="114" spans="5:16" ht="12.75">
      <c r="E114" s="66" t="s">
        <v>64</v>
      </c>
      <c r="F114" s="79"/>
      <c r="G114" s="79"/>
      <c r="H114" s="28"/>
      <c r="I114" s="29"/>
      <c r="J114" s="83">
        <v>120000</v>
      </c>
      <c r="K114" s="83">
        <v>50894</v>
      </c>
      <c r="L114" s="29"/>
      <c r="M114" s="29"/>
      <c r="N114" s="51"/>
      <c r="P114" s="52"/>
    </row>
    <row r="115" spans="5:16" ht="12.75">
      <c r="E115" s="66" t="s">
        <v>65</v>
      </c>
      <c r="F115" s="79"/>
      <c r="G115" s="79"/>
      <c r="H115" s="28"/>
      <c r="I115" s="29"/>
      <c r="J115" s="83">
        <v>57000</v>
      </c>
      <c r="K115" s="83">
        <v>33549</v>
      </c>
      <c r="L115" s="29"/>
      <c r="M115" s="29"/>
      <c r="N115" s="51"/>
      <c r="O115" s="52"/>
      <c r="P115" s="52"/>
    </row>
    <row r="116" spans="5:16" ht="12.75">
      <c r="E116" s="103" t="s">
        <v>66</v>
      </c>
      <c r="F116" s="104"/>
      <c r="G116" s="104"/>
      <c r="H116" s="105"/>
      <c r="I116" s="29"/>
      <c r="J116" s="83">
        <v>48437</v>
      </c>
      <c r="K116" s="83">
        <v>32354</v>
      </c>
      <c r="L116" s="29"/>
      <c r="M116" s="29"/>
      <c r="N116" s="51"/>
      <c r="O116" s="52"/>
      <c r="P116" s="52"/>
    </row>
    <row r="117" spans="5:16" ht="12.75">
      <c r="E117" s="66" t="s">
        <v>82</v>
      </c>
      <c r="F117" s="79"/>
      <c r="G117" s="79"/>
      <c r="H117" s="28"/>
      <c r="I117" s="28"/>
      <c r="J117" s="83">
        <v>95000</v>
      </c>
      <c r="K117" s="83"/>
      <c r="L117" s="29"/>
      <c r="M117" s="29"/>
      <c r="N117" s="51"/>
      <c r="O117" s="52"/>
      <c r="P117" s="52"/>
    </row>
    <row r="118" spans="1:16" ht="20.25">
      <c r="A118" s="134" t="s">
        <v>69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51"/>
      <c r="O118" s="52"/>
      <c r="P118" s="52"/>
    </row>
    <row r="119" spans="1:16" ht="12.75">
      <c r="A119" s="1" t="s">
        <v>0</v>
      </c>
      <c r="E119" s="54" t="s">
        <v>116</v>
      </c>
      <c r="M119" s="56" t="s">
        <v>27</v>
      </c>
      <c r="N119" s="51"/>
      <c r="O119" s="52"/>
      <c r="P119" s="52"/>
    </row>
    <row r="120" spans="14:16" ht="12.75">
      <c r="N120" s="51"/>
      <c r="O120" s="52"/>
      <c r="P120" s="52"/>
    </row>
    <row r="121" spans="1:16" ht="15.75">
      <c r="A121" s="131" t="s">
        <v>17</v>
      </c>
      <c r="B121" s="132"/>
      <c r="C121" s="133"/>
      <c r="D121" s="6"/>
      <c r="E121" s="25" t="s">
        <v>9</v>
      </c>
      <c r="F121" s="7"/>
      <c r="J121" s="14" t="s">
        <v>1</v>
      </c>
      <c r="K121" s="8" t="s">
        <v>4</v>
      </c>
      <c r="L121" s="14" t="s">
        <v>5</v>
      </c>
      <c r="M121" s="9" t="s">
        <v>18</v>
      </c>
      <c r="N121" s="51"/>
      <c r="O121" s="52"/>
      <c r="P121" s="52"/>
    </row>
    <row r="122" spans="1:16" ht="12.75">
      <c r="A122" s="2" t="s">
        <v>8</v>
      </c>
      <c r="B122" s="3"/>
      <c r="C122" s="3"/>
      <c r="D122" s="3"/>
      <c r="E122" s="4"/>
      <c r="F122" s="5" t="s">
        <v>7</v>
      </c>
      <c r="G122" s="6"/>
      <c r="H122" s="7"/>
      <c r="J122" s="15" t="s">
        <v>2</v>
      </c>
      <c r="K122" s="10" t="s">
        <v>70</v>
      </c>
      <c r="L122" s="15" t="s">
        <v>6</v>
      </c>
      <c r="M122" s="11" t="s">
        <v>71</v>
      </c>
      <c r="N122" s="51"/>
      <c r="O122" s="52"/>
      <c r="P122" s="52"/>
    </row>
    <row r="123" spans="10:16" ht="12.75">
      <c r="J123" s="16" t="s">
        <v>3</v>
      </c>
      <c r="K123" s="13"/>
      <c r="L123" s="17"/>
      <c r="M123" s="13"/>
      <c r="N123" s="51"/>
      <c r="O123" s="52"/>
      <c r="P123" s="52"/>
    </row>
    <row r="124" spans="5:16" ht="12.75">
      <c r="E124" s="76"/>
      <c r="F124" s="42"/>
      <c r="G124" s="42"/>
      <c r="H124" s="42"/>
      <c r="I124" s="42"/>
      <c r="J124" s="121"/>
      <c r="K124" s="121"/>
      <c r="L124" s="42"/>
      <c r="M124" s="42"/>
      <c r="N124" s="51"/>
      <c r="O124" s="52"/>
      <c r="P124" s="52"/>
    </row>
    <row r="125" spans="5:16" ht="12.75">
      <c r="E125" s="66" t="s">
        <v>83</v>
      </c>
      <c r="F125" s="79"/>
      <c r="G125" s="79"/>
      <c r="H125" s="28"/>
      <c r="I125" s="29"/>
      <c r="J125" s="83">
        <v>69000</v>
      </c>
      <c r="K125" s="83">
        <v>76483</v>
      </c>
      <c r="L125" s="29"/>
      <c r="M125" s="29"/>
      <c r="N125" s="51"/>
      <c r="O125" s="52"/>
      <c r="P125" s="52"/>
    </row>
    <row r="126" spans="5:16" ht="12.75">
      <c r="E126" s="77" t="s">
        <v>84</v>
      </c>
      <c r="F126" s="107"/>
      <c r="G126" s="107"/>
      <c r="H126" s="107"/>
      <c r="I126" s="127"/>
      <c r="J126" s="128">
        <v>90601</v>
      </c>
      <c r="K126" s="128"/>
      <c r="L126" s="127"/>
      <c r="M126" s="127"/>
      <c r="N126" s="51"/>
      <c r="O126" s="52"/>
      <c r="P126" s="52"/>
    </row>
    <row r="127" spans="5:16" ht="12.75">
      <c r="E127" s="76"/>
      <c r="F127" s="42"/>
      <c r="G127" s="42"/>
      <c r="H127" s="42"/>
      <c r="I127" s="42"/>
      <c r="J127" s="121"/>
      <c r="K127" s="121"/>
      <c r="L127" s="42"/>
      <c r="M127" s="42"/>
      <c r="N127" s="51"/>
      <c r="O127" s="52"/>
      <c r="P127" s="52"/>
    </row>
    <row r="128" spans="1:16" ht="12.75">
      <c r="A128" s="4"/>
      <c r="B128" s="47">
        <v>8</v>
      </c>
      <c r="C128" s="48">
        <v>1</v>
      </c>
      <c r="D128" s="46">
        <v>3</v>
      </c>
      <c r="E128" s="64" t="s">
        <v>41</v>
      </c>
      <c r="F128" s="6"/>
      <c r="G128" s="6"/>
      <c r="H128" s="7"/>
      <c r="I128" s="57" t="s">
        <v>11</v>
      </c>
      <c r="J128" s="58">
        <v>24000</v>
      </c>
      <c r="K128" s="58">
        <f>K129</f>
        <v>23052</v>
      </c>
      <c r="L128" s="59"/>
      <c r="M128" s="58">
        <v>0</v>
      </c>
      <c r="N128" s="51"/>
      <c r="O128" s="52"/>
      <c r="P128" s="52"/>
    </row>
    <row r="129" spans="2:16" ht="12.75">
      <c r="B129" s="35"/>
      <c r="C129" s="35"/>
      <c r="D129" s="35"/>
      <c r="E129" s="21" t="s">
        <v>40</v>
      </c>
      <c r="F129" s="12"/>
      <c r="G129" s="12"/>
      <c r="H129" s="22"/>
      <c r="I129" s="28"/>
      <c r="J129" s="50">
        <v>24000</v>
      </c>
      <c r="K129" s="50">
        <v>23052</v>
      </c>
      <c r="L129" s="29"/>
      <c r="M129" s="29"/>
      <c r="N129" s="51"/>
      <c r="O129" s="52"/>
      <c r="P129" s="52"/>
    </row>
    <row r="130" spans="1:16" ht="12.75">
      <c r="A130" s="122"/>
      <c r="B130" s="122"/>
      <c r="C130" s="122"/>
      <c r="D130" s="122"/>
      <c r="E130" s="76"/>
      <c r="F130" s="123"/>
      <c r="G130" s="123"/>
      <c r="H130" s="123"/>
      <c r="I130" s="123"/>
      <c r="J130" s="121"/>
      <c r="K130" s="121"/>
      <c r="L130" s="124"/>
      <c r="M130" s="124"/>
      <c r="N130" s="51"/>
      <c r="O130" s="52"/>
      <c r="P130" s="52"/>
    </row>
    <row r="131" spans="1:17" ht="12.75">
      <c r="A131" s="4"/>
      <c r="B131" s="47">
        <v>8</v>
      </c>
      <c r="C131" s="48">
        <v>1</v>
      </c>
      <c r="D131" s="46">
        <v>3</v>
      </c>
      <c r="E131" s="53" t="s">
        <v>54</v>
      </c>
      <c r="F131" s="78"/>
      <c r="G131" s="19"/>
      <c r="H131" s="20"/>
      <c r="I131" s="57" t="s">
        <v>11</v>
      </c>
      <c r="J131" s="58">
        <f>SUM(J132,J133,J134,J135,J136,J137,J138,J139,J140,J141,J142,J143,J144,J145)</f>
        <v>205500</v>
      </c>
      <c r="K131" s="58">
        <f>SUM(K132,K133,K134,K135,K136,K137,K138,K139,K140,K141,K142,K143,K144,K145)</f>
        <v>201500</v>
      </c>
      <c r="L131" s="59"/>
      <c r="M131" s="58">
        <v>0</v>
      </c>
      <c r="N131" s="51"/>
      <c r="O131" s="52"/>
      <c r="P131" s="52"/>
      <c r="Q131" s="42"/>
    </row>
    <row r="132" spans="2:17" ht="12.75">
      <c r="B132" s="35"/>
      <c r="C132" s="35"/>
      <c r="D132" s="35"/>
      <c r="E132" s="70" t="s">
        <v>85</v>
      </c>
      <c r="F132" s="6"/>
      <c r="G132" s="6"/>
      <c r="H132" s="7"/>
      <c r="I132" s="28"/>
      <c r="J132" s="50">
        <v>3500</v>
      </c>
      <c r="K132" s="50">
        <v>3500</v>
      </c>
      <c r="L132" s="29"/>
      <c r="M132" s="29"/>
      <c r="N132" s="51"/>
      <c r="O132" s="52"/>
      <c r="P132" s="52"/>
      <c r="Q132" s="42"/>
    </row>
    <row r="133" spans="2:17" ht="12.75">
      <c r="B133" s="35"/>
      <c r="C133" s="35"/>
      <c r="D133" s="35"/>
      <c r="E133" s="70" t="s">
        <v>86</v>
      </c>
      <c r="F133" s="6"/>
      <c r="G133" s="6"/>
      <c r="H133" s="7"/>
      <c r="I133" s="28"/>
      <c r="J133" s="50">
        <v>4000</v>
      </c>
      <c r="K133" s="50">
        <v>4000</v>
      </c>
      <c r="L133" s="29"/>
      <c r="M133" s="29"/>
      <c r="N133" s="51"/>
      <c r="O133" s="52"/>
      <c r="P133" s="52"/>
      <c r="Q133" s="42"/>
    </row>
    <row r="134" spans="2:17" ht="12.75">
      <c r="B134" s="35"/>
      <c r="C134" s="35"/>
      <c r="D134" s="35"/>
      <c r="E134" s="114" t="s">
        <v>87</v>
      </c>
      <c r="F134" s="6"/>
      <c r="G134" s="6"/>
      <c r="H134" s="7"/>
      <c r="I134" s="29"/>
      <c r="J134" s="50">
        <v>20000</v>
      </c>
      <c r="K134" s="50">
        <v>20000</v>
      </c>
      <c r="L134" s="29"/>
      <c r="M134" s="29"/>
      <c r="N134" s="51"/>
      <c r="O134" s="52"/>
      <c r="P134" s="52"/>
      <c r="Q134" s="42"/>
    </row>
    <row r="135" spans="2:17" ht="12.75">
      <c r="B135" s="35"/>
      <c r="C135" s="35"/>
      <c r="D135" s="35"/>
      <c r="E135" s="115" t="s">
        <v>88</v>
      </c>
      <c r="F135" s="18"/>
      <c r="G135" s="18"/>
      <c r="H135" s="69"/>
      <c r="I135" s="29"/>
      <c r="J135" s="50">
        <v>15000</v>
      </c>
      <c r="K135" s="50">
        <v>15000</v>
      </c>
      <c r="L135" s="29"/>
      <c r="M135" s="29"/>
      <c r="N135" s="51"/>
      <c r="O135" s="52"/>
      <c r="P135" s="52"/>
      <c r="Q135" s="42"/>
    </row>
    <row r="136" spans="2:17" ht="12.75">
      <c r="B136" s="35"/>
      <c r="C136" s="35"/>
      <c r="D136" s="35"/>
      <c r="E136" s="114" t="s">
        <v>89</v>
      </c>
      <c r="F136" s="6"/>
      <c r="G136" s="6"/>
      <c r="H136" s="7"/>
      <c r="I136" s="29"/>
      <c r="J136" s="50">
        <v>12000</v>
      </c>
      <c r="K136" s="50">
        <v>12000</v>
      </c>
      <c r="L136" s="29"/>
      <c r="M136" s="29"/>
      <c r="N136" s="51"/>
      <c r="O136" s="52"/>
      <c r="P136" s="52"/>
      <c r="Q136" s="42"/>
    </row>
    <row r="137" spans="2:17" ht="12.75">
      <c r="B137" s="35"/>
      <c r="C137" s="35"/>
      <c r="D137" s="35"/>
      <c r="E137" s="115" t="s">
        <v>90</v>
      </c>
      <c r="F137" s="18"/>
      <c r="G137" s="18"/>
      <c r="H137" s="69"/>
      <c r="I137" s="29"/>
      <c r="J137" s="50">
        <v>13000</v>
      </c>
      <c r="K137" s="50">
        <v>13000</v>
      </c>
      <c r="L137" s="29"/>
      <c r="M137" s="29"/>
      <c r="N137" s="51"/>
      <c r="O137" s="52"/>
      <c r="P137" s="52"/>
      <c r="Q137" s="42"/>
    </row>
    <row r="138" spans="2:17" ht="12.75">
      <c r="B138" s="35"/>
      <c r="C138" s="35"/>
      <c r="D138" s="35"/>
      <c r="E138" s="114" t="s">
        <v>91</v>
      </c>
      <c r="F138" s="6"/>
      <c r="G138" s="6"/>
      <c r="H138" s="7"/>
      <c r="I138" s="29"/>
      <c r="J138" s="50">
        <v>36000</v>
      </c>
      <c r="K138" s="50">
        <v>32000</v>
      </c>
      <c r="L138" s="29"/>
      <c r="M138" s="29"/>
      <c r="N138" s="51"/>
      <c r="O138" s="52"/>
      <c r="P138" s="52"/>
      <c r="Q138" s="42"/>
    </row>
    <row r="139" spans="2:17" ht="12.75">
      <c r="B139" s="35"/>
      <c r="C139" s="35"/>
      <c r="D139" s="35"/>
      <c r="E139" s="114" t="s">
        <v>92</v>
      </c>
      <c r="F139" s="6"/>
      <c r="G139" s="6"/>
      <c r="H139" s="7"/>
      <c r="I139" s="29"/>
      <c r="J139" s="50">
        <v>10000</v>
      </c>
      <c r="K139" s="50">
        <v>10000</v>
      </c>
      <c r="L139" s="29"/>
      <c r="M139" s="29"/>
      <c r="N139" s="51"/>
      <c r="O139" s="52"/>
      <c r="P139" s="52"/>
      <c r="Q139" s="42"/>
    </row>
    <row r="140" spans="2:17" ht="12.75">
      <c r="B140" s="35"/>
      <c r="C140" s="35"/>
      <c r="D140" s="35"/>
      <c r="E140" s="114" t="s">
        <v>93</v>
      </c>
      <c r="F140" s="6"/>
      <c r="G140" s="6"/>
      <c r="H140" s="7"/>
      <c r="I140" s="29"/>
      <c r="J140" s="50">
        <v>22000</v>
      </c>
      <c r="K140" s="50">
        <v>22000</v>
      </c>
      <c r="L140" s="29"/>
      <c r="M140" s="29"/>
      <c r="N140" s="51"/>
      <c r="O140" s="52"/>
      <c r="P140" s="52"/>
      <c r="Q140" s="42"/>
    </row>
    <row r="141" spans="2:17" ht="12.75">
      <c r="B141" s="35"/>
      <c r="C141" s="35"/>
      <c r="D141" s="35"/>
      <c r="E141" s="115" t="s">
        <v>94</v>
      </c>
      <c r="F141" s="18"/>
      <c r="G141" s="18"/>
      <c r="H141" s="69"/>
      <c r="I141" s="29"/>
      <c r="J141" s="50">
        <v>5000</v>
      </c>
      <c r="K141" s="50">
        <v>5000</v>
      </c>
      <c r="L141" s="29"/>
      <c r="M141" s="29"/>
      <c r="N141" s="51"/>
      <c r="O141" s="75"/>
      <c r="P141" s="52"/>
      <c r="Q141" s="42"/>
    </row>
    <row r="142" spans="2:17" ht="12.75">
      <c r="B142" s="35"/>
      <c r="C142" s="35"/>
      <c r="D142" s="35"/>
      <c r="E142" s="114" t="s">
        <v>104</v>
      </c>
      <c r="F142" s="6"/>
      <c r="G142" s="6"/>
      <c r="H142" s="7"/>
      <c r="I142" s="29"/>
      <c r="J142" s="50">
        <v>7000</v>
      </c>
      <c r="K142" s="50">
        <v>7000</v>
      </c>
      <c r="L142" s="29"/>
      <c r="M142" s="29"/>
      <c r="N142" s="51"/>
      <c r="O142" s="125"/>
      <c r="P142" s="52"/>
      <c r="Q142" s="42"/>
    </row>
    <row r="143" spans="2:17" ht="12.75">
      <c r="B143" s="35"/>
      <c r="C143" s="35"/>
      <c r="D143" s="35"/>
      <c r="E143" s="114" t="s">
        <v>95</v>
      </c>
      <c r="F143" s="6"/>
      <c r="G143" s="6"/>
      <c r="H143" s="7"/>
      <c r="I143" s="29"/>
      <c r="J143" s="50">
        <v>15000</v>
      </c>
      <c r="K143" s="50">
        <v>15000</v>
      </c>
      <c r="L143" s="29"/>
      <c r="M143" s="29"/>
      <c r="N143" s="51"/>
      <c r="O143" s="125"/>
      <c r="P143" s="52"/>
      <c r="Q143" s="42"/>
    </row>
    <row r="144" spans="2:17" ht="12.75">
      <c r="B144" s="35"/>
      <c r="C144" s="35"/>
      <c r="D144" s="35"/>
      <c r="E144" s="126" t="s">
        <v>103</v>
      </c>
      <c r="F144" s="19"/>
      <c r="G144" s="19"/>
      <c r="H144" s="20"/>
      <c r="I144" s="29"/>
      <c r="J144" s="50">
        <v>33000</v>
      </c>
      <c r="K144" s="50">
        <v>33000</v>
      </c>
      <c r="L144" s="29"/>
      <c r="M144" s="29"/>
      <c r="N144" s="51"/>
      <c r="O144" s="52"/>
      <c r="P144" s="52"/>
      <c r="Q144" s="42"/>
    </row>
    <row r="145" spans="2:17" ht="12.75">
      <c r="B145" s="35"/>
      <c r="C145" s="35"/>
      <c r="D145" s="35"/>
      <c r="E145" s="114" t="s">
        <v>112</v>
      </c>
      <c r="F145" s="6"/>
      <c r="G145" s="6"/>
      <c r="H145" s="7"/>
      <c r="I145" s="28"/>
      <c r="J145" s="50">
        <v>10000</v>
      </c>
      <c r="K145" s="50">
        <v>10000</v>
      </c>
      <c r="L145" s="29"/>
      <c r="M145" s="29"/>
      <c r="N145" s="51"/>
      <c r="O145" s="52"/>
      <c r="P145" s="52"/>
      <c r="Q145" s="42"/>
    </row>
    <row r="146" spans="2:17" ht="12.75">
      <c r="B146" s="35"/>
      <c r="C146" s="35"/>
      <c r="D146" s="35"/>
      <c r="E146" s="42"/>
      <c r="F146" s="18"/>
      <c r="G146" s="18"/>
      <c r="H146" s="18"/>
      <c r="I146" s="42"/>
      <c r="J146" s="52"/>
      <c r="K146" s="52"/>
      <c r="L146" s="42"/>
      <c r="M146" s="42"/>
      <c r="O146" s="52"/>
      <c r="P146" s="52"/>
      <c r="Q146" s="42"/>
    </row>
    <row r="147" spans="1:17" ht="12.75">
      <c r="A147" s="29"/>
      <c r="B147" s="47">
        <v>8</v>
      </c>
      <c r="C147" s="48">
        <v>1</v>
      </c>
      <c r="D147" s="46">
        <v>3</v>
      </c>
      <c r="E147" s="64" t="s">
        <v>24</v>
      </c>
      <c r="F147" s="6"/>
      <c r="G147" s="6"/>
      <c r="H147" s="7"/>
      <c r="I147" s="57" t="s">
        <v>11</v>
      </c>
      <c r="J147" s="58">
        <f>SUM(J149,J148,J151,J152,,,J150)</f>
        <v>94300</v>
      </c>
      <c r="K147" s="58">
        <f>SUM(K149,K148,K151,K152,,,K150)</f>
        <v>91002</v>
      </c>
      <c r="L147" s="59"/>
      <c r="M147" s="58">
        <v>0</v>
      </c>
      <c r="O147" s="52"/>
      <c r="P147" s="52"/>
      <c r="Q147" s="42"/>
    </row>
    <row r="148" spans="2:17" ht="12.75">
      <c r="B148" s="35"/>
      <c r="C148" s="35"/>
      <c r="D148" s="35"/>
      <c r="E148" s="77" t="s">
        <v>46</v>
      </c>
      <c r="F148" s="12"/>
      <c r="G148" s="12"/>
      <c r="H148" s="22"/>
      <c r="I148" s="4"/>
      <c r="J148" s="67">
        <v>27000</v>
      </c>
      <c r="K148" s="67">
        <v>25934</v>
      </c>
      <c r="L148" s="29"/>
      <c r="M148" s="67"/>
      <c r="O148" s="52"/>
      <c r="P148" s="52"/>
      <c r="Q148" s="42"/>
    </row>
    <row r="149" spans="2:17" ht="12.75">
      <c r="B149" s="35"/>
      <c r="C149" s="35"/>
      <c r="D149" s="35"/>
      <c r="E149" s="68" t="s">
        <v>37</v>
      </c>
      <c r="F149" s="19"/>
      <c r="G149" s="19"/>
      <c r="H149" s="20"/>
      <c r="I149" s="29"/>
      <c r="J149" s="84">
        <v>30000</v>
      </c>
      <c r="K149" s="84">
        <v>28815</v>
      </c>
      <c r="L149" s="29"/>
      <c r="M149" s="67"/>
      <c r="O149" s="52"/>
      <c r="P149" s="52"/>
      <c r="Q149" s="42"/>
    </row>
    <row r="150" spans="2:17" ht="12.75">
      <c r="B150" s="35"/>
      <c r="C150" s="35"/>
      <c r="D150" s="35"/>
      <c r="E150" s="66" t="s">
        <v>102</v>
      </c>
      <c r="F150" s="6"/>
      <c r="G150" s="6"/>
      <c r="H150" s="7"/>
      <c r="I150" s="29"/>
      <c r="J150" s="67">
        <v>10800</v>
      </c>
      <c r="K150" s="67">
        <v>10800</v>
      </c>
      <c r="L150" s="29"/>
      <c r="M150" s="67"/>
      <c r="O150" s="52"/>
      <c r="P150" s="52"/>
      <c r="Q150" s="42"/>
    </row>
    <row r="151" spans="2:17" ht="12.75">
      <c r="B151" s="35"/>
      <c r="C151" s="35"/>
      <c r="D151" s="35"/>
      <c r="E151" s="77" t="s">
        <v>38</v>
      </c>
      <c r="F151" s="18"/>
      <c r="G151" s="18"/>
      <c r="H151" s="69"/>
      <c r="I151" s="29"/>
      <c r="J151" s="67">
        <v>14500</v>
      </c>
      <c r="K151" s="67">
        <v>13927</v>
      </c>
      <c r="L151" s="29"/>
      <c r="M151" s="67"/>
      <c r="O151" s="52"/>
      <c r="P151" s="52"/>
      <c r="Q151" s="42"/>
    </row>
    <row r="152" spans="2:16" ht="12.75">
      <c r="B152" s="35"/>
      <c r="C152" s="35"/>
      <c r="D152" s="35"/>
      <c r="E152" s="66" t="s">
        <v>47</v>
      </c>
      <c r="F152" s="6"/>
      <c r="G152" s="6"/>
      <c r="H152" s="7"/>
      <c r="I152" s="29"/>
      <c r="J152" s="67">
        <v>12000</v>
      </c>
      <c r="K152" s="67">
        <v>11526</v>
      </c>
      <c r="L152" s="29"/>
      <c r="M152" s="29"/>
      <c r="O152" s="52"/>
      <c r="P152" s="52"/>
    </row>
    <row r="153" spans="2:16" ht="12.75">
      <c r="B153" s="35"/>
      <c r="C153" s="35"/>
      <c r="D153" s="35"/>
      <c r="E153" s="76"/>
      <c r="F153" s="18"/>
      <c r="G153" s="18"/>
      <c r="H153" s="18"/>
      <c r="I153" s="42"/>
      <c r="J153" s="125"/>
      <c r="K153" s="125"/>
      <c r="L153" s="42"/>
      <c r="M153" s="42"/>
      <c r="O153" s="52"/>
      <c r="P153" s="52"/>
    </row>
    <row r="154" spans="1:16" ht="12.75">
      <c r="A154" s="29"/>
      <c r="B154" s="47">
        <v>8</v>
      </c>
      <c r="C154" s="48">
        <v>1</v>
      </c>
      <c r="D154" s="46">
        <v>3</v>
      </c>
      <c r="E154" s="64" t="s">
        <v>110</v>
      </c>
      <c r="F154" s="6"/>
      <c r="G154" s="6"/>
      <c r="H154" s="7"/>
      <c r="I154" s="57" t="s">
        <v>11</v>
      </c>
      <c r="J154" s="58">
        <f>SUM(J155,J156)</f>
        <v>63809</v>
      </c>
      <c r="K154" s="58">
        <f>SUM(K155,K156)</f>
        <v>56809</v>
      </c>
      <c r="L154" s="59"/>
      <c r="M154" s="58">
        <v>0</v>
      </c>
      <c r="O154" s="52"/>
      <c r="P154" s="52"/>
    </row>
    <row r="155" spans="2:16" ht="12.75">
      <c r="B155" s="35"/>
      <c r="C155" s="35"/>
      <c r="D155" s="35"/>
      <c r="E155" s="66" t="s">
        <v>67</v>
      </c>
      <c r="F155" s="6"/>
      <c r="G155" s="6"/>
      <c r="H155" s="7"/>
      <c r="I155" s="29"/>
      <c r="J155" s="85">
        <v>40807</v>
      </c>
      <c r="K155" s="85">
        <v>36807</v>
      </c>
      <c r="L155" s="29"/>
      <c r="M155" s="29"/>
      <c r="O155" s="52"/>
      <c r="P155" s="52"/>
    </row>
    <row r="156" spans="2:16" ht="12.75">
      <c r="B156" s="35"/>
      <c r="C156" s="35"/>
      <c r="D156" s="35"/>
      <c r="E156" s="66" t="s">
        <v>68</v>
      </c>
      <c r="F156" s="6"/>
      <c r="G156" s="6"/>
      <c r="H156" s="7"/>
      <c r="I156" s="29"/>
      <c r="J156" s="85">
        <v>23002</v>
      </c>
      <c r="K156" s="85">
        <v>20002</v>
      </c>
      <c r="L156" s="29"/>
      <c r="M156" s="29"/>
      <c r="O156" s="52"/>
      <c r="P156" s="52"/>
    </row>
    <row r="157" spans="2:16" ht="12.75">
      <c r="B157" s="35"/>
      <c r="C157" s="35"/>
      <c r="D157" s="35"/>
      <c r="E157" s="76"/>
      <c r="F157" s="18"/>
      <c r="G157" s="18"/>
      <c r="H157" s="18"/>
      <c r="I157" s="42"/>
      <c r="J157" s="125"/>
      <c r="K157" s="125"/>
      <c r="L157" s="42"/>
      <c r="M157" s="42"/>
      <c r="O157" s="52"/>
      <c r="P157" s="52"/>
    </row>
    <row r="158" spans="1:16" ht="20.25">
      <c r="A158" s="134" t="s">
        <v>69</v>
      </c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O158" s="52"/>
      <c r="P158" s="52"/>
    </row>
    <row r="159" spans="1:16" ht="12.75">
      <c r="A159" s="1" t="s">
        <v>0</v>
      </c>
      <c r="E159" s="54" t="s">
        <v>116</v>
      </c>
      <c r="M159" s="56" t="s">
        <v>96</v>
      </c>
      <c r="O159" s="52"/>
      <c r="P159" s="52"/>
    </row>
    <row r="160" spans="15:16" ht="12.75">
      <c r="O160" s="52"/>
      <c r="P160" s="52"/>
    </row>
    <row r="161" spans="1:16" ht="15.75">
      <c r="A161" s="131" t="s">
        <v>17</v>
      </c>
      <c r="B161" s="132"/>
      <c r="C161" s="133"/>
      <c r="D161" s="6"/>
      <c r="E161" s="25" t="s">
        <v>9</v>
      </c>
      <c r="F161" s="7"/>
      <c r="J161" s="14" t="s">
        <v>1</v>
      </c>
      <c r="K161" s="8" t="s">
        <v>4</v>
      </c>
      <c r="L161" s="14" t="s">
        <v>5</v>
      </c>
      <c r="M161" s="9" t="s">
        <v>18</v>
      </c>
      <c r="O161" s="52"/>
      <c r="P161" s="52"/>
    </row>
    <row r="162" spans="1:16" ht="12.75">
      <c r="A162" s="2" t="s">
        <v>8</v>
      </c>
      <c r="B162" s="3"/>
      <c r="C162" s="3"/>
      <c r="D162" s="3"/>
      <c r="E162" s="4"/>
      <c r="F162" s="5" t="s">
        <v>7</v>
      </c>
      <c r="G162" s="6"/>
      <c r="H162" s="7"/>
      <c r="J162" s="15" t="s">
        <v>2</v>
      </c>
      <c r="K162" s="10" t="s">
        <v>70</v>
      </c>
      <c r="L162" s="15" t="s">
        <v>6</v>
      </c>
      <c r="M162" s="11" t="s">
        <v>71</v>
      </c>
      <c r="O162" s="52"/>
      <c r="P162" s="52"/>
    </row>
    <row r="163" spans="10:16" ht="12.75">
      <c r="J163" s="16" t="s">
        <v>3</v>
      </c>
      <c r="K163" s="13"/>
      <c r="L163" s="17"/>
      <c r="M163" s="13"/>
      <c r="O163" s="52"/>
      <c r="P163" s="52"/>
    </row>
    <row r="164" spans="2:16" ht="12.75">
      <c r="B164" s="35"/>
      <c r="C164" s="35"/>
      <c r="D164" s="35"/>
      <c r="E164" s="76"/>
      <c r="F164" s="18"/>
      <c r="G164" s="18"/>
      <c r="H164" s="18"/>
      <c r="I164" s="42"/>
      <c r="J164" s="125"/>
      <c r="K164" s="125"/>
      <c r="L164" s="42"/>
      <c r="M164" s="42"/>
      <c r="O164" s="52"/>
      <c r="P164" s="52"/>
    </row>
    <row r="165" spans="1:16" ht="12.75">
      <c r="A165" s="4"/>
      <c r="B165" s="47">
        <v>8</v>
      </c>
      <c r="C165" s="48">
        <v>1</v>
      </c>
      <c r="D165" s="46">
        <v>3</v>
      </c>
      <c r="E165" s="32" t="s">
        <v>80</v>
      </c>
      <c r="F165" s="19"/>
      <c r="G165" s="19"/>
      <c r="H165" s="20"/>
      <c r="I165" s="57" t="s">
        <v>11</v>
      </c>
      <c r="J165" s="58">
        <v>19926</v>
      </c>
      <c r="K165" s="58">
        <v>19926</v>
      </c>
      <c r="L165" s="59"/>
      <c r="M165" s="58">
        <v>0</v>
      </c>
      <c r="O165" s="52"/>
      <c r="P165" s="52"/>
    </row>
    <row r="166" spans="2:16" ht="12.75">
      <c r="B166" s="35"/>
      <c r="C166" s="35"/>
      <c r="D166" s="35"/>
      <c r="E166" s="33"/>
      <c r="F166" s="12"/>
      <c r="G166" s="12"/>
      <c r="H166" s="22"/>
      <c r="I166" s="28"/>
      <c r="J166" s="29"/>
      <c r="K166" s="29"/>
      <c r="L166" s="29"/>
      <c r="M166" s="29"/>
      <c r="O166" s="52"/>
      <c r="P166" s="52"/>
    </row>
    <row r="167" spans="2:16" ht="12.75">
      <c r="B167" s="35"/>
      <c r="C167" s="35"/>
      <c r="D167" s="35"/>
      <c r="E167" s="38"/>
      <c r="F167" s="18"/>
      <c r="G167" s="18"/>
      <c r="H167" s="18"/>
      <c r="I167" s="42"/>
      <c r="J167" s="42"/>
      <c r="K167" s="42"/>
      <c r="L167" s="42"/>
      <c r="M167" s="42"/>
      <c r="O167" s="52"/>
      <c r="P167" s="52"/>
    </row>
    <row r="168" spans="1:16" ht="12.75">
      <c r="A168" s="29"/>
      <c r="B168" s="47">
        <v>8</v>
      </c>
      <c r="C168" s="48">
        <v>1</v>
      </c>
      <c r="D168" s="46">
        <v>3</v>
      </c>
      <c r="E168" s="53" t="s">
        <v>34</v>
      </c>
      <c r="F168" s="19"/>
      <c r="G168" s="19"/>
      <c r="H168" s="20"/>
      <c r="I168" s="57" t="s">
        <v>11</v>
      </c>
      <c r="J168" s="58">
        <v>69701</v>
      </c>
      <c r="K168" s="58">
        <v>0</v>
      </c>
      <c r="L168" s="59"/>
      <c r="M168" s="58">
        <v>0</v>
      </c>
      <c r="O168" s="52"/>
      <c r="P168" s="52"/>
    </row>
    <row r="169" spans="2:16" ht="12.75">
      <c r="B169" s="35"/>
      <c r="C169" s="35"/>
      <c r="D169" s="35"/>
      <c r="E169" s="25" t="s">
        <v>35</v>
      </c>
      <c r="F169" s="6"/>
      <c r="G169" s="6"/>
      <c r="H169" s="6"/>
      <c r="I169" s="29"/>
      <c r="J169" s="50">
        <v>43800</v>
      </c>
      <c r="K169" s="50">
        <v>0</v>
      </c>
      <c r="L169" s="29"/>
      <c r="M169" s="29"/>
      <c r="O169" s="52"/>
      <c r="P169" s="52"/>
    </row>
    <row r="170" spans="2:16" ht="12.75">
      <c r="B170" s="35"/>
      <c r="C170" s="35"/>
      <c r="D170" s="35"/>
      <c r="E170" s="66" t="s">
        <v>36</v>
      </c>
      <c r="F170" s="6"/>
      <c r="G170" s="6"/>
      <c r="H170" s="6"/>
      <c r="I170" s="29"/>
      <c r="J170" s="50">
        <v>25901</v>
      </c>
      <c r="K170" s="50">
        <v>0</v>
      </c>
      <c r="L170" s="29"/>
      <c r="M170" s="29"/>
      <c r="O170" s="52"/>
      <c r="P170" s="52"/>
    </row>
    <row r="171" spans="15:16" ht="12.75">
      <c r="O171" s="52"/>
      <c r="P171" s="52"/>
    </row>
    <row r="172" spans="1:16" ht="12.75">
      <c r="A172" s="4"/>
      <c r="B172" s="47">
        <v>8</v>
      </c>
      <c r="C172" s="48">
        <v>2</v>
      </c>
      <c r="D172" s="46">
        <v>2</v>
      </c>
      <c r="E172" s="53" t="s">
        <v>45</v>
      </c>
      <c r="F172" s="19"/>
      <c r="G172" s="19"/>
      <c r="H172" s="20"/>
      <c r="I172" s="57" t="s">
        <v>11</v>
      </c>
      <c r="J172" s="58">
        <v>25000</v>
      </c>
      <c r="K172" s="58">
        <v>25000</v>
      </c>
      <c r="L172" s="59"/>
      <c r="M172" s="58">
        <v>0</v>
      </c>
      <c r="O172" s="52"/>
      <c r="P172" s="52"/>
    </row>
    <row r="173" spans="2:16" ht="12.75">
      <c r="B173" s="35"/>
      <c r="C173" s="35"/>
      <c r="D173" s="35"/>
      <c r="E173" s="33" t="s">
        <v>15</v>
      </c>
      <c r="F173" s="12"/>
      <c r="G173" s="12"/>
      <c r="H173" s="22"/>
      <c r="I173" s="28"/>
      <c r="J173" s="29"/>
      <c r="K173" s="29"/>
      <c r="L173" s="29"/>
      <c r="M173" s="29"/>
      <c r="O173" s="52"/>
      <c r="P173" s="52"/>
    </row>
    <row r="174" spans="15:16" ht="12.75">
      <c r="O174" s="52"/>
      <c r="P174" s="52"/>
    </row>
    <row r="175" spans="1:16" ht="12.75">
      <c r="A175" s="4"/>
      <c r="B175" s="47">
        <v>8</v>
      </c>
      <c r="C175" s="48">
        <v>3</v>
      </c>
      <c r="D175" s="46">
        <v>3</v>
      </c>
      <c r="E175" s="53" t="s">
        <v>50</v>
      </c>
      <c r="F175" s="78"/>
      <c r="G175" s="19"/>
      <c r="H175" s="20"/>
      <c r="I175" s="57" t="s">
        <v>11</v>
      </c>
      <c r="J175" s="58">
        <f>SUM(J176,J177,,J178,J179)</f>
        <v>114456</v>
      </c>
      <c r="K175" s="58">
        <f>SUM(K176,K177,,K178,K179)</f>
        <v>100456</v>
      </c>
      <c r="L175" s="59"/>
      <c r="M175" s="58">
        <v>0</v>
      </c>
      <c r="O175" s="52"/>
      <c r="P175" s="52"/>
    </row>
    <row r="176" spans="2:16" ht="12.75">
      <c r="B176" s="35"/>
      <c r="C176" s="35"/>
      <c r="D176" s="35"/>
      <c r="E176" s="25" t="s">
        <v>21</v>
      </c>
      <c r="F176" s="6"/>
      <c r="G176" s="6"/>
      <c r="H176" s="7"/>
      <c r="I176" s="28"/>
      <c r="J176" s="80">
        <v>28058</v>
      </c>
      <c r="K176" s="80">
        <v>22058</v>
      </c>
      <c r="L176" s="29"/>
      <c r="M176" s="29"/>
      <c r="O176" s="52"/>
      <c r="P176" s="52"/>
    </row>
    <row r="177" spans="2:16" ht="12.75">
      <c r="B177" s="35"/>
      <c r="C177" s="35"/>
      <c r="D177" s="35"/>
      <c r="E177" s="25" t="s">
        <v>55</v>
      </c>
      <c r="F177" s="6"/>
      <c r="G177" s="6"/>
      <c r="H177" s="7"/>
      <c r="I177" s="29"/>
      <c r="J177" s="50">
        <v>60000</v>
      </c>
      <c r="K177" s="50">
        <v>46000</v>
      </c>
      <c r="L177" s="29"/>
      <c r="M177" s="29"/>
      <c r="O177" s="52"/>
      <c r="P177" s="52"/>
    </row>
    <row r="178" spans="2:16" ht="12.75">
      <c r="B178" s="35"/>
      <c r="C178" s="35"/>
      <c r="D178" s="35"/>
      <c r="E178" s="66" t="s">
        <v>108</v>
      </c>
      <c r="F178" s="6"/>
      <c r="G178" s="6"/>
      <c r="H178" s="7"/>
      <c r="I178" s="29"/>
      <c r="J178" s="50">
        <v>25400</v>
      </c>
      <c r="K178" s="50">
        <v>31400</v>
      </c>
      <c r="L178" s="29"/>
      <c r="M178" s="29"/>
      <c r="O178" s="52"/>
      <c r="P178" s="52"/>
    </row>
    <row r="179" spans="2:16" ht="12.75">
      <c r="B179" s="35"/>
      <c r="C179" s="35"/>
      <c r="D179" s="35"/>
      <c r="E179" s="66" t="s">
        <v>107</v>
      </c>
      <c r="F179" s="6"/>
      <c r="G179" s="6"/>
      <c r="H179" s="7"/>
      <c r="I179" s="29"/>
      <c r="J179" s="50">
        <v>998</v>
      </c>
      <c r="K179" s="50">
        <v>998</v>
      </c>
      <c r="L179" s="29"/>
      <c r="M179" s="29"/>
      <c r="O179" s="52"/>
      <c r="P179" s="52"/>
    </row>
    <row r="180" spans="2:16" ht="12.75">
      <c r="B180" s="35"/>
      <c r="C180" s="35"/>
      <c r="D180" s="35"/>
      <c r="E180" s="76"/>
      <c r="F180" s="18"/>
      <c r="G180" s="18"/>
      <c r="H180" s="18"/>
      <c r="I180" s="42"/>
      <c r="J180" s="52"/>
      <c r="K180" s="52"/>
      <c r="L180" s="42"/>
      <c r="M180" s="42"/>
      <c r="O180" s="52"/>
      <c r="P180" s="52"/>
    </row>
    <row r="181" spans="1:16" ht="12.75">
      <c r="A181" s="4"/>
      <c r="B181" s="47">
        <v>8</v>
      </c>
      <c r="C181" s="48">
        <v>3</v>
      </c>
      <c r="D181" s="46">
        <v>3</v>
      </c>
      <c r="E181" s="53" t="s">
        <v>111</v>
      </c>
      <c r="F181" s="78"/>
      <c r="G181" s="19"/>
      <c r="H181" s="20"/>
      <c r="I181" s="57" t="s">
        <v>11</v>
      </c>
      <c r="J181" s="58">
        <f>SUM(J182)</f>
        <v>27200</v>
      </c>
      <c r="K181" s="58">
        <f>SUM(K182)</f>
        <v>27200</v>
      </c>
      <c r="L181" s="59"/>
      <c r="M181" s="58">
        <v>0</v>
      </c>
      <c r="O181" s="52"/>
      <c r="P181" s="52"/>
    </row>
    <row r="182" spans="2:16" ht="12.75">
      <c r="B182" s="35"/>
      <c r="C182" s="35"/>
      <c r="D182" s="35"/>
      <c r="E182" s="66" t="s">
        <v>109</v>
      </c>
      <c r="F182" s="6"/>
      <c r="G182" s="6"/>
      <c r="H182" s="7"/>
      <c r="I182" s="29"/>
      <c r="J182" s="50">
        <v>27200</v>
      </c>
      <c r="K182" s="50">
        <v>27200</v>
      </c>
      <c r="L182" s="29"/>
      <c r="M182" s="29"/>
      <c r="O182" s="52"/>
      <c r="P182" s="52"/>
    </row>
    <row r="183" spans="2:16" ht="12.75">
      <c r="B183" s="35"/>
      <c r="C183" s="35"/>
      <c r="D183" s="35"/>
      <c r="E183" s="76"/>
      <c r="F183" s="18"/>
      <c r="G183" s="18"/>
      <c r="H183" s="18"/>
      <c r="I183" s="42"/>
      <c r="J183" s="52"/>
      <c r="K183" s="52"/>
      <c r="L183" s="42"/>
      <c r="M183" s="42"/>
      <c r="N183" s="120"/>
      <c r="O183" s="52"/>
      <c r="P183" s="52"/>
    </row>
    <row r="184" spans="1:16" ht="12.75">
      <c r="A184" s="4"/>
      <c r="B184" s="47">
        <v>8</v>
      </c>
      <c r="C184" s="48">
        <v>7</v>
      </c>
      <c r="D184" s="46">
        <v>5</v>
      </c>
      <c r="E184" s="32" t="s">
        <v>97</v>
      </c>
      <c r="F184" s="19"/>
      <c r="G184" s="19"/>
      <c r="H184" s="20"/>
      <c r="I184" s="57" t="s">
        <v>11</v>
      </c>
      <c r="J184" s="58">
        <v>44000</v>
      </c>
      <c r="K184" s="58">
        <v>44000</v>
      </c>
      <c r="L184" s="59"/>
      <c r="M184" s="58">
        <v>0</v>
      </c>
      <c r="O184" s="52"/>
      <c r="P184" s="52"/>
    </row>
    <row r="185" spans="2:16" ht="12.75">
      <c r="B185" s="35"/>
      <c r="C185" s="35"/>
      <c r="D185" s="35"/>
      <c r="E185" s="33"/>
      <c r="F185" s="12"/>
      <c r="G185" s="12"/>
      <c r="H185" s="22"/>
      <c r="I185" s="28"/>
      <c r="J185" s="29"/>
      <c r="K185" s="29"/>
      <c r="L185" s="29"/>
      <c r="M185" s="29"/>
      <c r="O185" s="52"/>
      <c r="P185" s="52"/>
    </row>
    <row r="186" spans="10:16" ht="12.75">
      <c r="J186" s="40"/>
      <c r="K186" s="41"/>
      <c r="L186" s="18"/>
      <c r="M186" s="41"/>
      <c r="O186" s="52"/>
      <c r="P186" s="52"/>
    </row>
    <row r="187" spans="1:16" ht="12.75">
      <c r="A187" s="4"/>
      <c r="B187" s="47">
        <v>8</v>
      </c>
      <c r="C187" s="48">
        <v>7</v>
      </c>
      <c r="D187" s="46">
        <v>5</v>
      </c>
      <c r="E187" s="32" t="s">
        <v>44</v>
      </c>
      <c r="F187" s="19"/>
      <c r="G187" s="19"/>
      <c r="H187" s="20"/>
      <c r="I187" s="57" t="s">
        <v>11</v>
      </c>
      <c r="J187" s="58">
        <v>730294</v>
      </c>
      <c r="K187" s="58">
        <v>321280</v>
      </c>
      <c r="L187" s="59"/>
      <c r="M187" s="58">
        <v>0</v>
      </c>
      <c r="O187" s="52"/>
      <c r="P187" s="52"/>
    </row>
    <row r="188" spans="2:16" ht="12.75">
      <c r="B188" s="35"/>
      <c r="C188" s="35"/>
      <c r="D188" s="35"/>
      <c r="E188" s="33"/>
      <c r="F188" s="12"/>
      <c r="G188" s="12"/>
      <c r="H188" s="22"/>
      <c r="I188" s="28"/>
      <c r="J188" s="29"/>
      <c r="K188" s="29"/>
      <c r="L188" s="29"/>
      <c r="M188" s="29"/>
      <c r="O188" s="52"/>
      <c r="P188" s="52"/>
    </row>
    <row r="189" spans="2:16" ht="12.75">
      <c r="B189" s="35"/>
      <c r="C189" s="35"/>
      <c r="D189" s="35"/>
      <c r="E189" s="38"/>
      <c r="F189" s="18"/>
      <c r="G189" s="18"/>
      <c r="H189" s="18"/>
      <c r="I189" s="42"/>
      <c r="J189" s="42"/>
      <c r="K189" s="42"/>
      <c r="L189" s="42"/>
      <c r="M189" s="42"/>
      <c r="O189" s="52"/>
      <c r="P189" s="52"/>
    </row>
    <row r="190" spans="1:16" ht="12.75">
      <c r="A190" s="4"/>
      <c r="B190" s="47">
        <v>8</v>
      </c>
      <c r="C190" s="48">
        <v>7</v>
      </c>
      <c r="D190" s="46">
        <v>5</v>
      </c>
      <c r="E190" s="32" t="s">
        <v>56</v>
      </c>
      <c r="F190" s="19"/>
      <c r="G190" s="19"/>
      <c r="H190" s="20"/>
      <c r="I190" s="57" t="s">
        <v>11</v>
      </c>
      <c r="J190" s="58">
        <v>600000</v>
      </c>
      <c r="K190" s="58">
        <v>0</v>
      </c>
      <c r="L190" s="59"/>
      <c r="M190" s="58">
        <v>0</v>
      </c>
      <c r="O190" s="52"/>
      <c r="P190" s="52"/>
    </row>
    <row r="191" spans="2:16" ht="12.75">
      <c r="B191" s="35"/>
      <c r="C191" s="35"/>
      <c r="D191" s="35"/>
      <c r="E191" s="33"/>
      <c r="F191" s="12"/>
      <c r="G191" s="12"/>
      <c r="H191" s="22"/>
      <c r="I191" s="28"/>
      <c r="J191" s="29"/>
      <c r="K191" s="29"/>
      <c r="L191" s="29"/>
      <c r="M191" s="29"/>
      <c r="O191" s="52"/>
      <c r="P191" s="52"/>
    </row>
    <row r="192" spans="2:16" ht="12.75">
      <c r="B192" s="35"/>
      <c r="C192" s="35"/>
      <c r="D192" s="35"/>
      <c r="E192" s="38"/>
      <c r="F192" s="18"/>
      <c r="G192" s="18"/>
      <c r="H192" s="18"/>
      <c r="I192" s="42"/>
      <c r="J192" s="42"/>
      <c r="K192" s="42"/>
      <c r="L192" s="42"/>
      <c r="M192" s="42"/>
      <c r="P192" s="52"/>
    </row>
    <row r="193" spans="1:16" ht="15.75">
      <c r="A193" s="34">
        <v>9</v>
      </c>
      <c r="B193" s="31"/>
      <c r="C193" s="34"/>
      <c r="D193" s="34"/>
      <c r="E193" s="30" t="s">
        <v>48</v>
      </c>
      <c r="F193" s="37"/>
      <c r="G193" s="19"/>
      <c r="H193" s="20"/>
      <c r="I193" s="60" t="s">
        <v>11</v>
      </c>
      <c r="J193" s="62">
        <f>SUM(J196)</f>
        <v>114770</v>
      </c>
      <c r="K193" s="62">
        <f>SUM(K196)</f>
        <v>114770</v>
      </c>
      <c r="L193" s="63"/>
      <c r="M193" s="62">
        <v>0</v>
      </c>
      <c r="P193" s="52"/>
    </row>
    <row r="194" spans="5:16" ht="12.75">
      <c r="E194" s="21"/>
      <c r="F194" s="12"/>
      <c r="G194" s="12"/>
      <c r="H194" s="22"/>
      <c r="I194" s="26"/>
      <c r="J194" s="27"/>
      <c r="K194" s="27"/>
      <c r="L194" s="27"/>
      <c r="M194" s="27"/>
      <c r="P194" s="52"/>
    </row>
    <row r="195" spans="2:16" ht="12.75">
      <c r="B195" s="35"/>
      <c r="C195" s="35"/>
      <c r="D195" s="35"/>
      <c r="E195" s="38"/>
      <c r="F195" s="18"/>
      <c r="G195" s="18"/>
      <c r="H195" s="18"/>
      <c r="I195" s="42"/>
      <c r="J195" s="42"/>
      <c r="K195" s="42"/>
      <c r="L195" s="42"/>
      <c r="M195" s="42"/>
      <c r="P195" s="52"/>
    </row>
    <row r="196" spans="1:16" ht="12.75">
      <c r="A196" s="4"/>
      <c r="B196" s="47">
        <v>9</v>
      </c>
      <c r="C196" s="48">
        <v>7</v>
      </c>
      <c r="D196" s="46">
        <v>2</v>
      </c>
      <c r="E196" s="32" t="s">
        <v>57</v>
      </c>
      <c r="F196" s="19"/>
      <c r="G196" s="19"/>
      <c r="H196" s="20"/>
      <c r="I196" s="57" t="s">
        <v>11</v>
      </c>
      <c r="J196" s="58">
        <v>114770</v>
      </c>
      <c r="K196" s="58">
        <v>114770</v>
      </c>
      <c r="L196" s="59"/>
      <c r="M196" s="58">
        <v>0</v>
      </c>
      <c r="P196" s="52"/>
    </row>
    <row r="197" spans="2:16" ht="12.75">
      <c r="B197" s="35"/>
      <c r="C197" s="35"/>
      <c r="D197" s="35"/>
      <c r="E197" s="33"/>
      <c r="F197" s="12"/>
      <c r="G197" s="12"/>
      <c r="H197" s="22"/>
      <c r="I197" s="28"/>
      <c r="J197" s="29"/>
      <c r="K197" s="29"/>
      <c r="L197" s="29"/>
      <c r="M197" s="29"/>
      <c r="P197" s="52"/>
    </row>
    <row r="198" spans="1:16" ht="20.25">
      <c r="A198" s="134" t="s">
        <v>69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P198" s="52"/>
    </row>
    <row r="199" spans="1:16" ht="12.75">
      <c r="A199" s="1" t="s">
        <v>0</v>
      </c>
      <c r="E199" s="54" t="s">
        <v>116</v>
      </c>
      <c r="M199" s="56" t="s">
        <v>114</v>
      </c>
      <c r="P199" s="52"/>
    </row>
    <row r="200" ht="12.75">
      <c r="P200" s="52"/>
    </row>
    <row r="201" spans="1:16" ht="15.75">
      <c r="A201" s="131" t="s">
        <v>17</v>
      </c>
      <c r="B201" s="132"/>
      <c r="C201" s="133"/>
      <c r="D201" s="6"/>
      <c r="E201" s="25" t="s">
        <v>9</v>
      </c>
      <c r="F201" s="7"/>
      <c r="J201" s="14" t="s">
        <v>1</v>
      </c>
      <c r="K201" s="8" t="s">
        <v>4</v>
      </c>
      <c r="L201" s="14" t="s">
        <v>5</v>
      </c>
      <c r="M201" s="9" t="s">
        <v>18</v>
      </c>
      <c r="P201" s="52"/>
    </row>
    <row r="202" spans="1:16" ht="12.75">
      <c r="A202" s="2" t="s">
        <v>8</v>
      </c>
      <c r="B202" s="3"/>
      <c r="C202" s="3"/>
      <c r="D202" s="3"/>
      <c r="E202" s="4"/>
      <c r="F202" s="5" t="s">
        <v>7</v>
      </c>
      <c r="G202" s="6"/>
      <c r="H202" s="7"/>
      <c r="J202" s="15" t="s">
        <v>2</v>
      </c>
      <c r="K202" s="10" t="s">
        <v>70</v>
      </c>
      <c r="L202" s="15" t="s">
        <v>6</v>
      </c>
      <c r="M202" s="11" t="s">
        <v>71</v>
      </c>
      <c r="P202" s="52"/>
    </row>
    <row r="203" spans="10:16" ht="12.75">
      <c r="J203" s="16" t="s">
        <v>3</v>
      </c>
      <c r="K203" s="13"/>
      <c r="L203" s="17"/>
      <c r="M203" s="13"/>
      <c r="P203" s="52"/>
    </row>
    <row r="204" ht="12.75">
      <c r="P204" s="52"/>
    </row>
    <row r="205" spans="1:16" ht="12.75">
      <c r="A205" s="29"/>
      <c r="B205" s="47"/>
      <c r="C205" s="48"/>
      <c r="D205" s="46"/>
      <c r="E205" s="53" t="s">
        <v>42</v>
      </c>
      <c r="F205" s="19"/>
      <c r="G205" s="19"/>
      <c r="H205" s="20"/>
      <c r="I205" s="71" t="s">
        <v>11</v>
      </c>
      <c r="J205" s="72">
        <f>SUM(J8,J26,J50,J59,J71,J92,J193,J86)</f>
        <v>14229813</v>
      </c>
      <c r="K205" s="72">
        <f>SUM(K8,K26,K50,K59,K71,K86,K92,K193)</f>
        <v>2981194</v>
      </c>
      <c r="L205" s="73"/>
      <c r="M205" s="72">
        <f>SUM(M8,M26,M50,M59,M71,M92,M193)</f>
        <v>186753</v>
      </c>
      <c r="P205" s="52"/>
    </row>
    <row r="206" spans="2:16" ht="12.75">
      <c r="B206" s="35"/>
      <c r="C206" s="35"/>
      <c r="D206" s="35"/>
      <c r="E206" s="21"/>
      <c r="F206" s="12"/>
      <c r="G206" s="12"/>
      <c r="H206" s="22"/>
      <c r="I206" s="28"/>
      <c r="J206" s="29"/>
      <c r="K206" s="29"/>
      <c r="L206" s="29"/>
      <c r="M206" s="29"/>
      <c r="P206" s="52"/>
    </row>
    <row r="207" spans="11:16" ht="12.75">
      <c r="K207" s="52"/>
      <c r="P207" s="52"/>
    </row>
    <row r="208" spans="11:16" ht="12.75">
      <c r="K208" s="120"/>
      <c r="P208" s="52"/>
    </row>
    <row r="209" ht="12.75">
      <c r="P209" s="52"/>
    </row>
    <row r="210" ht="12.75">
      <c r="P210" s="52"/>
    </row>
    <row r="211" ht="12.75">
      <c r="P211" s="52"/>
    </row>
    <row r="212" ht="12.75">
      <c r="P212" s="52"/>
    </row>
    <row r="213" ht="12.75">
      <c r="P213" s="52"/>
    </row>
    <row r="214" spans="15:16" ht="12.75">
      <c r="O214" s="52"/>
      <c r="P214" s="52"/>
    </row>
    <row r="215" spans="15:16" ht="12.75">
      <c r="O215" s="75"/>
      <c r="P215" s="52"/>
    </row>
    <row r="216" spans="15:16" ht="12.75">
      <c r="O216" s="75"/>
      <c r="P216" s="52"/>
    </row>
    <row r="217" spans="15:16" ht="12.75">
      <c r="O217" s="75"/>
      <c r="P217" s="52"/>
    </row>
    <row r="218" spans="15:16" ht="12.75">
      <c r="O218" s="75"/>
      <c r="P218" s="52"/>
    </row>
    <row r="220" ht="20.25">
      <c r="M220" s="99"/>
    </row>
    <row r="221" ht="12.75">
      <c r="M221" s="97"/>
    </row>
    <row r="222" spans="1:13" ht="20.2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42"/>
    </row>
    <row r="223" spans="1:13" ht="12.75">
      <c r="A223" s="129"/>
      <c r="B223" s="129"/>
      <c r="C223" s="129"/>
      <c r="D223" s="129"/>
      <c r="E223" s="96"/>
      <c r="F223" s="42"/>
      <c r="G223" s="42"/>
      <c r="H223" s="42"/>
      <c r="I223" s="42"/>
      <c r="J223" s="42"/>
      <c r="K223" s="42"/>
      <c r="L223" s="42"/>
      <c r="M223" s="93"/>
    </row>
    <row r="224" spans="1:13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93"/>
    </row>
    <row r="225" spans="1:13" ht="15.75">
      <c r="A225" s="130"/>
      <c r="B225" s="130"/>
      <c r="C225" s="130"/>
      <c r="D225" s="42"/>
      <c r="E225" s="76"/>
      <c r="F225" s="42"/>
      <c r="G225" s="42"/>
      <c r="H225" s="42"/>
      <c r="I225" s="42"/>
      <c r="J225" s="94"/>
      <c r="K225" s="93"/>
      <c r="L225" s="94"/>
      <c r="M225" s="95"/>
    </row>
    <row r="226" spans="1:13" ht="12.75">
      <c r="A226" s="98"/>
      <c r="B226" s="94"/>
      <c r="C226" s="94"/>
      <c r="D226" s="94"/>
      <c r="E226" s="42"/>
      <c r="F226" s="94"/>
      <c r="G226" s="42"/>
      <c r="H226" s="42"/>
      <c r="I226" s="42"/>
      <c r="J226" s="94"/>
      <c r="K226" s="93"/>
      <c r="L226" s="94"/>
      <c r="M226" s="95"/>
    </row>
    <row r="227" spans="1:13" ht="12.75">
      <c r="A227" s="42"/>
      <c r="B227" s="42"/>
      <c r="C227" s="42"/>
      <c r="D227" s="42"/>
      <c r="E227" s="42"/>
      <c r="F227" s="42"/>
      <c r="G227" s="42"/>
      <c r="H227" s="42"/>
      <c r="I227" s="42"/>
      <c r="J227" s="94"/>
      <c r="K227" s="95"/>
      <c r="L227" s="42"/>
      <c r="M227" s="42"/>
    </row>
    <row r="228" spans="1:13" ht="12.75">
      <c r="A228" s="42"/>
      <c r="B228" s="42"/>
      <c r="C228" s="42"/>
      <c r="D228" s="42"/>
      <c r="E228" s="42"/>
      <c r="F228" s="42"/>
      <c r="G228" s="42"/>
      <c r="H228" s="42"/>
      <c r="I228" s="42"/>
      <c r="J228" s="94"/>
      <c r="K228" s="95"/>
      <c r="L228" s="42"/>
      <c r="M228" s="42"/>
    </row>
    <row r="229" spans="1:13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</row>
    <row r="230" spans="1:13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</row>
    <row r="231" spans="1:13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</row>
    <row r="232" spans="1:13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</row>
    <row r="233" spans="1:13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95"/>
    </row>
    <row r="234" spans="1:13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</row>
    <row r="235" spans="1:13" ht="12.75">
      <c r="A235" s="42"/>
      <c r="B235" s="42"/>
      <c r="C235" s="42"/>
      <c r="D235" s="42"/>
      <c r="E235" s="42"/>
      <c r="F235" s="42"/>
      <c r="G235" s="42"/>
      <c r="H235" s="42"/>
      <c r="I235" s="42"/>
      <c r="J235" s="94"/>
      <c r="K235" s="95"/>
      <c r="L235" s="42"/>
      <c r="M235" s="42"/>
    </row>
    <row r="236" spans="1:13" ht="12.7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</row>
    <row r="237" spans="1:13" ht="12.7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</row>
    <row r="238" spans="1:13" ht="12.7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</row>
    <row r="239" spans="1:13" ht="12.75">
      <c r="A239" s="42"/>
      <c r="B239" s="91"/>
      <c r="C239" s="91"/>
      <c r="D239" s="91"/>
      <c r="E239" s="76"/>
      <c r="F239" s="42"/>
      <c r="G239" s="42"/>
      <c r="H239" s="42"/>
      <c r="I239" s="42"/>
      <c r="J239" s="42"/>
      <c r="K239" s="42"/>
      <c r="L239" s="42"/>
      <c r="M239" s="42"/>
    </row>
    <row r="240" spans="1:13" ht="12.7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</row>
    <row r="241" spans="1:13" ht="12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</row>
    <row r="242" spans="1:13" ht="12.7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</row>
    <row r="243" spans="1:13" ht="12.7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</row>
    <row r="244" spans="1:13" ht="12.7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</row>
    <row r="245" spans="1:13" ht="12.7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</row>
    <row r="246" spans="1:13" ht="12.7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</row>
    <row r="247" spans="1:14" ht="12.7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51"/>
    </row>
    <row r="248" spans="1:13" ht="12.7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</row>
    <row r="249" spans="1:13" ht="12.7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</row>
    <row r="250" spans="1:13" ht="12.7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</row>
    <row r="251" spans="1:13" ht="12.75">
      <c r="A251" s="42"/>
      <c r="B251" s="91"/>
      <c r="C251" s="91"/>
      <c r="D251" s="91"/>
      <c r="E251" s="76"/>
      <c r="F251" s="42"/>
      <c r="G251" s="42"/>
      <c r="H251" s="42"/>
      <c r="I251" s="42"/>
      <c r="J251" s="42"/>
      <c r="K251" s="42"/>
      <c r="L251" s="42"/>
      <c r="M251" s="42"/>
    </row>
    <row r="252" spans="1:13" ht="12.75">
      <c r="A252" s="42"/>
      <c r="B252" s="91"/>
      <c r="C252" s="91"/>
      <c r="D252" s="91"/>
      <c r="E252" s="76"/>
      <c r="F252" s="42"/>
      <c r="G252" s="42"/>
      <c r="H252" s="42"/>
      <c r="I252" s="42"/>
      <c r="J252" s="42"/>
      <c r="K252" s="42"/>
      <c r="L252" s="42"/>
      <c r="M252" s="42"/>
    </row>
    <row r="253" spans="1:13" ht="20.2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99"/>
    </row>
    <row r="254" spans="1:13" ht="12.7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97"/>
    </row>
    <row r="255" spans="1:13" ht="20.2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42"/>
    </row>
    <row r="256" spans="1:13" ht="12.75">
      <c r="A256" s="129"/>
      <c r="B256" s="129"/>
      <c r="C256" s="129"/>
      <c r="D256" s="129"/>
      <c r="E256" s="96"/>
      <c r="F256" s="42"/>
      <c r="G256" s="42"/>
      <c r="H256" s="42"/>
      <c r="I256" s="42"/>
      <c r="J256" s="42"/>
      <c r="K256" s="42"/>
      <c r="L256" s="42"/>
      <c r="M256" s="93"/>
    </row>
    <row r="257" spans="1:13" ht="12.7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93"/>
    </row>
    <row r="258" spans="1:13" ht="15.75">
      <c r="A258" s="130"/>
      <c r="B258" s="130"/>
      <c r="C258" s="130"/>
      <c r="D258" s="42"/>
      <c r="E258" s="76"/>
      <c r="F258" s="42"/>
      <c r="G258" s="42"/>
      <c r="H258" s="42"/>
      <c r="I258" s="42"/>
      <c r="J258" s="94"/>
      <c r="K258" s="93"/>
      <c r="L258" s="94"/>
      <c r="M258" s="95"/>
    </row>
    <row r="259" spans="1:13" ht="12.75">
      <c r="A259" s="98"/>
      <c r="B259" s="94"/>
      <c r="C259" s="94"/>
      <c r="D259" s="94"/>
      <c r="E259" s="42"/>
      <c r="F259" s="94"/>
      <c r="G259" s="42"/>
      <c r="H259" s="42"/>
      <c r="I259" s="42"/>
      <c r="J259" s="94"/>
      <c r="K259" s="93"/>
      <c r="L259" s="94"/>
      <c r="M259" s="41"/>
    </row>
    <row r="260" spans="1:13" ht="12.75">
      <c r="A260" s="42"/>
      <c r="B260" s="42"/>
      <c r="C260" s="42"/>
      <c r="D260" s="42"/>
      <c r="E260" s="42"/>
      <c r="F260" s="42"/>
      <c r="G260" s="42"/>
      <c r="H260" s="42"/>
      <c r="I260" s="42"/>
      <c r="J260" s="94"/>
      <c r="K260" s="95"/>
      <c r="L260" s="42"/>
      <c r="M260" s="41"/>
    </row>
    <row r="261" spans="10:12" ht="12.75">
      <c r="J261" s="40"/>
      <c r="K261" s="41"/>
      <c r="L261" s="18"/>
    </row>
    <row r="262" spans="10:12" ht="12.75">
      <c r="J262" s="40"/>
      <c r="K262" s="41"/>
      <c r="L262" s="18"/>
    </row>
    <row r="263" ht="12.75">
      <c r="M263" s="42"/>
    </row>
    <row r="264" ht="12.75">
      <c r="M264" s="42"/>
    </row>
    <row r="265" spans="2:13" ht="12.75">
      <c r="B265" s="35"/>
      <c r="C265" s="35"/>
      <c r="D265" s="35"/>
      <c r="E265" s="38"/>
      <c r="F265" s="18"/>
      <c r="G265" s="18"/>
      <c r="H265" s="18"/>
      <c r="I265" s="42"/>
      <c r="J265" s="42"/>
      <c r="K265" s="42"/>
      <c r="L265" s="42"/>
      <c r="M265" s="42"/>
    </row>
    <row r="266" spans="2:13" ht="12.75">
      <c r="B266" s="35"/>
      <c r="C266" s="35"/>
      <c r="D266" s="35"/>
      <c r="E266" s="38"/>
      <c r="F266" s="18"/>
      <c r="G266" s="18"/>
      <c r="H266" s="18"/>
      <c r="I266" s="42"/>
      <c r="J266" s="42"/>
      <c r="K266" s="42"/>
      <c r="L266" s="42"/>
      <c r="M266" s="42"/>
    </row>
    <row r="267" spans="2:12" ht="12.75">
      <c r="B267" s="35"/>
      <c r="C267" s="35"/>
      <c r="D267" s="35"/>
      <c r="E267" s="38"/>
      <c r="F267" s="18"/>
      <c r="G267" s="18"/>
      <c r="H267" s="18"/>
      <c r="I267" s="42"/>
      <c r="J267" s="42"/>
      <c r="K267" s="42"/>
      <c r="L267" s="42"/>
    </row>
    <row r="268" spans="2:12" ht="12.75">
      <c r="B268" s="35"/>
      <c r="C268" s="35"/>
      <c r="D268" s="35"/>
      <c r="E268" s="38"/>
      <c r="F268" s="18"/>
      <c r="G268" s="18"/>
      <c r="H268" s="18"/>
      <c r="I268" s="42"/>
      <c r="J268" s="42"/>
      <c r="K268" s="42"/>
      <c r="L268" s="42"/>
    </row>
    <row r="275" ht="12.75">
      <c r="N275" s="42"/>
    </row>
    <row r="276" ht="12.75">
      <c r="N276" s="18"/>
    </row>
    <row r="277" ht="12.75">
      <c r="N277" s="18"/>
    </row>
    <row r="278" ht="12.75">
      <c r="N278" s="18"/>
    </row>
    <row r="279" ht="12.75">
      <c r="N279" s="18"/>
    </row>
    <row r="280" ht="12.75">
      <c r="N280" s="18"/>
    </row>
    <row r="281" ht="12.75">
      <c r="N281" s="18"/>
    </row>
    <row r="282" ht="12.75">
      <c r="N282" s="18"/>
    </row>
    <row r="283" ht="12.75">
      <c r="N283" s="18"/>
    </row>
    <row r="284" spans="13:14" ht="12.75">
      <c r="M284" s="42"/>
      <c r="N284" s="18"/>
    </row>
    <row r="285" spans="13:14" ht="12.75">
      <c r="M285" s="42"/>
      <c r="N285" s="18"/>
    </row>
    <row r="286" spans="1:14" ht="12.7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18"/>
    </row>
    <row r="287" spans="1:14" ht="12.7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18"/>
    </row>
    <row r="288" spans="1:14" ht="12.7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18"/>
    </row>
    <row r="289" spans="1:14" ht="12.7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18"/>
    </row>
    <row r="290" spans="1:14" ht="12.7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18"/>
    </row>
    <row r="291" spans="1:14" ht="12.7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18"/>
    </row>
    <row r="292" spans="1:14" ht="12.7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18"/>
    </row>
    <row r="293" spans="1:14" ht="12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18"/>
    </row>
    <row r="294" spans="1:14" ht="12.7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18"/>
    </row>
    <row r="295" spans="1:14" ht="12.7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18"/>
    </row>
    <row r="296" spans="1:14" ht="12.7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18"/>
    </row>
    <row r="297" spans="1:14" ht="12.7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18"/>
    </row>
    <row r="298" spans="1:14" ht="12.7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18"/>
    </row>
    <row r="299" spans="1:14" ht="12.7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18"/>
    </row>
    <row r="300" spans="1:14" ht="12.7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18"/>
    </row>
    <row r="301" spans="1:14" ht="12.7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18"/>
    </row>
    <row r="302" spans="1:14" ht="12.7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18"/>
    </row>
    <row r="303" spans="1:14" ht="12.7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18"/>
    </row>
    <row r="304" spans="1:14" ht="12.7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18"/>
    </row>
    <row r="305" spans="1:14" ht="12.7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N305" s="18"/>
    </row>
    <row r="306" spans="1:14" ht="12.7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N306" s="18"/>
    </row>
    <row r="307" ht="12.75">
      <c r="N307" s="18"/>
    </row>
    <row r="308" ht="12.75">
      <c r="N308" s="18"/>
    </row>
  </sheetData>
  <sheetProtection/>
  <mergeCells count="16">
    <mergeCell ref="A79:M79"/>
    <mergeCell ref="A118:M118"/>
    <mergeCell ref="A158:M158"/>
    <mergeCell ref="A1:M1"/>
    <mergeCell ref="A43:C43"/>
    <mergeCell ref="A40:M40"/>
    <mergeCell ref="A4:C4"/>
    <mergeCell ref="A256:D256"/>
    <mergeCell ref="A258:C258"/>
    <mergeCell ref="A82:C82"/>
    <mergeCell ref="A225:C225"/>
    <mergeCell ref="A121:C121"/>
    <mergeCell ref="A223:D223"/>
    <mergeCell ref="A161:C161"/>
    <mergeCell ref="A198:M198"/>
    <mergeCell ref="A201:C20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László</dc:creator>
  <cp:keywords/>
  <dc:description/>
  <cp:lastModifiedBy>Judita Janyova</cp:lastModifiedBy>
  <cp:lastPrinted>2014-11-25T13:00:08Z</cp:lastPrinted>
  <dcterms:created xsi:type="dcterms:W3CDTF">2009-12-02T14:02:34Z</dcterms:created>
  <dcterms:modified xsi:type="dcterms:W3CDTF">2014-12-08T10:12:39Z</dcterms:modified>
  <cp:category/>
  <cp:version/>
  <cp:contentType/>
  <cp:contentStatus/>
</cp:coreProperties>
</file>